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7935" activeTab="0"/>
  </bookViews>
  <sheets>
    <sheet name="27" sheetId="1" r:id="rId1"/>
  </sheets>
  <definedNames/>
  <calcPr fullCalcOnLoad="1"/>
</workbook>
</file>

<file path=xl/comments1.xml><?xml version="1.0" encoding="utf-8"?>
<comments xmlns="http://schemas.openxmlformats.org/spreadsheetml/2006/main">
  <authors>
    <author>Długosz</author>
  </authors>
  <commentList>
    <comment ref="C15" authorId="0">
      <text>
        <r>
          <rPr>
            <b/>
            <sz val="8"/>
            <rFont val="Tahoma"/>
            <family val="0"/>
          </rPr>
          <t>Długosz:</t>
        </r>
        <r>
          <rPr>
            <sz val="8"/>
            <rFont val="Tahoma"/>
            <family val="0"/>
          </rPr>
          <t xml:space="preserve">
zadania własne + porozumienie ze Starostwem Powiatowym + Fundusze Pomocowe</t>
        </r>
      </text>
    </comment>
  </commentList>
</comments>
</file>

<file path=xl/sharedStrings.xml><?xml version="1.0" encoding="utf-8"?>
<sst xmlns="http://schemas.openxmlformats.org/spreadsheetml/2006/main" count="564" uniqueCount="246">
  <si>
    <t>2320</t>
  </si>
  <si>
    <t>0970</t>
  </si>
  <si>
    <t>0750</t>
  </si>
  <si>
    <t>0920</t>
  </si>
  <si>
    <t>0690</t>
  </si>
  <si>
    <t>0570</t>
  </si>
  <si>
    <t>0770</t>
  </si>
  <si>
    <t>0760</t>
  </si>
  <si>
    <t>0470</t>
  </si>
  <si>
    <t>0870</t>
  </si>
  <si>
    <t>0480</t>
  </si>
  <si>
    <t>0960</t>
  </si>
  <si>
    <t>0910</t>
  </si>
  <si>
    <t>0350</t>
  </si>
  <si>
    <t>0500</t>
  </si>
  <si>
    <t>0340</t>
  </si>
  <si>
    <t>0310</t>
  </si>
  <si>
    <t>0320</t>
  </si>
  <si>
    <t>0330</t>
  </si>
  <si>
    <t>0430</t>
  </si>
  <si>
    <t>0370</t>
  </si>
  <si>
    <t>0360</t>
  </si>
  <si>
    <t>0410</t>
  </si>
  <si>
    <t>0020</t>
  </si>
  <si>
    <t>0010</t>
  </si>
  <si>
    <t>2920</t>
  </si>
  <si>
    <t>2030</t>
  </si>
  <si>
    <t>0830</t>
  </si>
  <si>
    <t>Dział 010</t>
  </si>
  <si>
    <t>Rolnictwo i łowiectwo</t>
  </si>
  <si>
    <t>Rozdz. 01095</t>
  </si>
  <si>
    <t>Pozostała działalność</t>
  </si>
  <si>
    <t>Dział 600</t>
  </si>
  <si>
    <t>Transport i łączność</t>
  </si>
  <si>
    <t>Rozdz. 60016</t>
  </si>
  <si>
    <t>Drogi publiczne gminne</t>
  </si>
  <si>
    <t>Dział 700</t>
  </si>
  <si>
    <t>Gospodarka mieszkaniowa</t>
  </si>
  <si>
    <t>Rozdz. 70004</t>
  </si>
  <si>
    <t>Różne jednostki obsługi gospodarki mieszkaniowej</t>
  </si>
  <si>
    <t>Rozdz. 70005</t>
  </si>
  <si>
    <t>Gospodarka gruntami i nieruchomościami</t>
  </si>
  <si>
    <t>Dział 750</t>
  </si>
  <si>
    <t>Administracja publiczna</t>
  </si>
  <si>
    <t>Rozdz. 75023</t>
  </si>
  <si>
    <t>Urzędy gmin</t>
  </si>
  <si>
    <t>Rozdz. 75095</t>
  </si>
  <si>
    <t>Dział 754</t>
  </si>
  <si>
    <t>Bezpieczeństwo publiczne i ochrona przeciwpożarowa</t>
  </si>
  <si>
    <t>Rozdz. 75414</t>
  </si>
  <si>
    <t>Rozdz. 75416</t>
  </si>
  <si>
    <t>Straż Miejska</t>
  </si>
  <si>
    <t>Dział 756</t>
  </si>
  <si>
    <t>Dochody od osób prawnych, od osób fizycznych i innych jednostek nieposiadających osobowości prawnej oraz wydatki związane z ich poborem</t>
  </si>
  <si>
    <t>Rozdz. 75601</t>
  </si>
  <si>
    <t>Wpływy z podatku dochodowego od osób fizycznych</t>
  </si>
  <si>
    <t>Rozdz. 75615</t>
  </si>
  <si>
    <t>Rozdz. 75616</t>
  </si>
  <si>
    <t>Wpływy z podatku rolnego, podatku leśnego, podatku od czynności cywilnoprawnych podatków i opłat lokalnych od osób prawnych i innych jednostek organizacyjnych</t>
  </si>
  <si>
    <t>Wpływy z podatku rolnego, podatku leśnego, podatku od spadków i darowizn, podatku od czynności cywilnoprawnych, podatków i opłat lokalnych od osób fizycznych</t>
  </si>
  <si>
    <t>Rozdz. 75618</t>
  </si>
  <si>
    <t>Wpływy z opłat stanowiących dochody jednostek samorządu terytorialnego na podstawie ustaw</t>
  </si>
  <si>
    <t>Rozdz. 75621</t>
  </si>
  <si>
    <t>Udziały gmin w podatkach stanowiących dochód budżetu państwa</t>
  </si>
  <si>
    <t>Dział 758</t>
  </si>
  <si>
    <t>Różne rozliczenia</t>
  </si>
  <si>
    <t>Rozdz. 75801</t>
  </si>
  <si>
    <t>Część oświatowa subwencji ogólnej dla jednostek samorządu terytorialnego</t>
  </si>
  <si>
    <t>Rozdz. 75807</t>
  </si>
  <si>
    <t>Część wyrównawcza subwencji ogólnej dla gmin</t>
  </si>
  <si>
    <t>Rozdz. 75814</t>
  </si>
  <si>
    <t>Różne rozliczenia finansowe</t>
  </si>
  <si>
    <t>Rozdz. 75831</t>
  </si>
  <si>
    <t>Część równoważąca subwencji ogólnej dla gmin</t>
  </si>
  <si>
    <t>Dział 801</t>
  </si>
  <si>
    <t>Oświata i wychowanie</t>
  </si>
  <si>
    <t>Rozdz. 80101</t>
  </si>
  <si>
    <t>Szkoły podstawowe</t>
  </si>
  <si>
    <t>Rozdz. 80104</t>
  </si>
  <si>
    <t>Przedszkola</t>
  </si>
  <si>
    <t>Rozdz. 80110</t>
  </si>
  <si>
    <t>Gimnazja</t>
  </si>
  <si>
    <t>Rozdz. 80114</t>
  </si>
  <si>
    <t>Zespoły obsługi ekonimiczno - administracyjnej szkół</t>
  </si>
  <si>
    <t>Rozdz. 80195</t>
  </si>
  <si>
    <t>Dział 852</t>
  </si>
  <si>
    <t>Pomoc społeczna</t>
  </si>
  <si>
    <t>Rozdz. 85214</t>
  </si>
  <si>
    <t>Zasiłki i pomoc w naturze oraz składki na ubezpieczenia emerytalne i rentowe</t>
  </si>
  <si>
    <t>Rozdz. 85219</t>
  </si>
  <si>
    <t>Ośrodki pomocy społecznej</t>
  </si>
  <si>
    <t>Rozdz. 85228</t>
  </si>
  <si>
    <t>Usługi opiekuńcze i specjalistyczne usługi opiekuńcze</t>
  </si>
  <si>
    <t>Rozdz. 85295</t>
  </si>
  <si>
    <t>Dział 853</t>
  </si>
  <si>
    <t>Pozostałe zadania w zakresie polityki społecznej</t>
  </si>
  <si>
    <t>Rozdz. 85305</t>
  </si>
  <si>
    <t>Żłobki</t>
  </si>
  <si>
    <t>Dział 854</t>
  </si>
  <si>
    <t>Edukacyjna opieka wychowawcza</t>
  </si>
  <si>
    <t>Rozdz. 85415</t>
  </si>
  <si>
    <t>Pomoc materialna dla uczniów</t>
  </si>
  <si>
    <t>Dział 900</t>
  </si>
  <si>
    <t>Gospodarka komunalna i ochrona środowiska</t>
  </si>
  <si>
    <t>Rozdz. 90013</t>
  </si>
  <si>
    <t>Schroniska dla zwierząt</t>
  </si>
  <si>
    <t>Dział 921</t>
  </si>
  <si>
    <t>Kultura i ochrona dziedzictwa narodowego</t>
  </si>
  <si>
    <t>Obrona cywilna</t>
  </si>
  <si>
    <t>dochody z  najmu i dzierżawy składników majątkowych Skarbu Państwa, jednostek samorządu terytorialnego lub innych jednostek zaliczanych do sektora finansów publicznych</t>
  </si>
  <si>
    <t>wpływy z różnych dochodów</t>
  </si>
  <si>
    <t>grzywny, mandaty i inne kary pieniężne od osób fizycznych</t>
  </si>
  <si>
    <t>wpływy z różnych opłat</t>
  </si>
  <si>
    <t>pozostałe odsetki</t>
  </si>
  <si>
    <t>środki na dofinansowanie własnych zadań bieżących gmin, powiatów, samorządów województw, pozyskane z innych źródeł</t>
  </si>
  <si>
    <t>wpływy ze sprzedaży składników majątkowych</t>
  </si>
  <si>
    <t>wpływy z opłat za wydawanie zezwoleń na sprzedaż alkoholu</t>
  </si>
  <si>
    <t>otrzymane spadki, zapisy i darowizny w postaci pieniężnej</t>
  </si>
  <si>
    <t>podatek od dziwłalności gospodarczej osób fizycznych, opłacany w formie karty podatkowej</t>
  </si>
  <si>
    <t>odsetki od nieterminowych wpłat z tytułu podatków i opłat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</si>
  <si>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</si>
  <si>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</si>
  <si>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</si>
  <si>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</si>
  <si>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</si>
  <si>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posiadania psów</t>
  </si>
  <si>
    <t>wpływy z opłaty targowej</t>
  </si>
  <si>
    <t>podatek od czynności cywilnoprawnych</t>
  </si>
  <si>
    <t>wpływy z opłaty skarbowej</t>
  </si>
  <si>
    <t>podatek dochodowy od osób fizycznych</t>
  </si>
  <si>
    <t>podatek dochodowy od osób prawnych</t>
  </si>
  <si>
    <t>subwencje ogólne z budżetu państwa</t>
  </si>
  <si>
    <t>wpływy z usług</t>
  </si>
  <si>
    <t>dotacje celowe przekazane z budżetu państwa na realizację własnych zadań bieżących gmin</t>
  </si>
  <si>
    <t>wpływy z opłaty za zarząd, użytkowanie i użytkowanie wieczyste nieruchomości</t>
  </si>
  <si>
    <t>wpływy z tytułu przekształcenia prawa użytkowania wieczystego przesługującego osobom fizycznym w prawo własności</t>
  </si>
  <si>
    <t>wpłaty z tytułu odpłatnego nabycia prawa własności oraz prawa użytkowania wieczystego nieruchomości</t>
  </si>
  <si>
    <t>Rozdz. 85202</t>
  </si>
  <si>
    <t>Domy pomocy społecznej</t>
  </si>
  <si>
    <t>2360</t>
  </si>
  <si>
    <t>dochody jednostek samorządu terytorialnego związane z realizacją zadań z zakresu administracji rządowej oraz innych zadań zleconych ustawami</t>
  </si>
  <si>
    <t>Dochody budżetowe - ogółem</t>
  </si>
  <si>
    <t>Dział - rozdział - paragraf - nazwa</t>
  </si>
  <si>
    <t>1</t>
  </si>
  <si>
    <t>2010</t>
  </si>
  <si>
    <t>Dotacje celowe otrzymane z budżetu państwa na realizację zadań bieżących z zakresu administracji rządowej oraz innych zadań zleconych gminie (związkom gmin) ustawami</t>
  </si>
  <si>
    <t>Rozdz. 75011</t>
  </si>
  <si>
    <t>Urzędy wojewódzkie</t>
  </si>
  <si>
    <t>§ 2010</t>
  </si>
  <si>
    <t>dotacje celowe otrzymane z budżetu państwa na realizację zadań bieżących z zakresu administracji rządowej oraz innych zadań zleconych gminie ustawami</t>
  </si>
  <si>
    <t>Rozdz. 75101</t>
  </si>
  <si>
    <t>Urzędy naczelnych organów władzy państwowej, kontroli i ochrony prawa</t>
  </si>
  <si>
    <t>Dział 751</t>
  </si>
  <si>
    <t>Urzędy naczelnych organów władzy państwowej, kontroli i ochrony prawa oraz sądownictwa</t>
  </si>
  <si>
    <t>2700</t>
  </si>
  <si>
    <t>Dział 851</t>
  </si>
  <si>
    <t>Ochrona zdrowia</t>
  </si>
  <si>
    <t>Rozdz. 85195</t>
  </si>
  <si>
    <t>Rozdz. 85203</t>
  </si>
  <si>
    <t>Ośrodki wsparcia</t>
  </si>
  <si>
    <t>Rozdz. 85212</t>
  </si>
  <si>
    <t>Świadczenia rodzinne, zaliczka alimentacyjna oraz składki na ubezpieczenia emerytalne i rentowe</t>
  </si>
  <si>
    <t>Rozdz. 85213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</si>
  <si>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</si>
  <si>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zaliczka alimentacyjna oraz składki na ubezpieczenia emertyalne i rentowe z ubezpieczenia społecznego</t>
  </si>
  <si>
    <t>Składki na ubezpieczenie zdrowotne opłacane za osoby pobierające niektóre świadczenia z pomocy społecznej oraz niektóre świadczenia rodzinne</t>
  </si>
  <si>
    <t xml:space="preserve"> 2010</t>
  </si>
  <si>
    <t>2008</t>
  </si>
  <si>
    <t>dotacje rozwojowe oraz środki na finansowanie Wspólnej Polityki Rolnej</t>
  </si>
  <si>
    <t>2009</t>
  </si>
  <si>
    <t>w tym:</t>
  </si>
  <si>
    <t>zadania własne</t>
  </si>
  <si>
    <t>zadania zlecone</t>
  </si>
  <si>
    <t>Dochody bieżące</t>
  </si>
  <si>
    <t>Dochody majątkowe</t>
  </si>
  <si>
    <t>dochody bieżące</t>
  </si>
  <si>
    <t>dotacje celowe otrzymane z powiatu na zadania bieżące realizowane na podstawie porozumień (umów) między jednostkami samozrądu terytorialnego</t>
  </si>
  <si>
    <t>środki na dofinansowanie własnych inwestycji gmin (związków gmin), powiatów (związków powiatów, samorządów województw, pozyskane z innych źródeł</t>
  </si>
  <si>
    <t xml:space="preserve">w tym: zadania zlecone </t>
  </si>
  <si>
    <t>Rozdz. 75113</t>
  </si>
  <si>
    <t>Wybory do Parlamentu Europejskiego</t>
  </si>
  <si>
    <t>Dział 752</t>
  </si>
  <si>
    <t>Obrona narodowa</t>
  </si>
  <si>
    <t>Rozdz. 75212</t>
  </si>
  <si>
    <t>Pozostałe wydatki obronne</t>
  </si>
  <si>
    <t>6290</t>
  </si>
  <si>
    <t>Dotacje rozwojowe oraz sierodki na finansowanie Wspólnej Polityki Rolnej</t>
  </si>
  <si>
    <t>Rozdz. 92116</t>
  </si>
  <si>
    <t>Biblioteki</t>
  </si>
  <si>
    <t>dochody majątkowe</t>
  </si>
  <si>
    <t>Rozdz. 01010</t>
  </si>
  <si>
    <t>Infrastruktura wodociągowa i sanitarna wsi</t>
  </si>
  <si>
    <t>0490</t>
  </si>
  <si>
    <t>wpływy z innych lokalnych opłat pobieranych przez jednostki samorządu terytorialnego na podstwie odrębnych ustaw</t>
  </si>
  <si>
    <t>0590</t>
  </si>
  <si>
    <t>wpływy z opłat za koncesje i licencje</t>
  </si>
  <si>
    <t>0560</t>
  </si>
  <si>
    <t>zaległości z podatków zniesionych</t>
  </si>
  <si>
    <t>2680</t>
  </si>
  <si>
    <t>rekompensaty utraconych dochodów w podatkach i opłatach lokalnych</t>
  </si>
  <si>
    <t>0929</t>
  </si>
  <si>
    <t>Rozdz. 75815</t>
  </si>
  <si>
    <t>Wpływy do wyjaśnienia</t>
  </si>
  <si>
    <t>2980</t>
  </si>
  <si>
    <t>wpływy do wyjaśnienia</t>
  </si>
  <si>
    <t>Rozdz. 75816</t>
  </si>
  <si>
    <t>Wpływy do rozliczenia</t>
  </si>
  <si>
    <t>pozostałe  odsetki</t>
  </si>
  <si>
    <t>Rozdz. 85215</t>
  </si>
  <si>
    <t>Dodatki mieszkaniowe</t>
  </si>
  <si>
    <t>Rozdz. 90006</t>
  </si>
  <si>
    <t>Ochrona gleby i wód podziemnych</t>
  </si>
  <si>
    <t>0460</t>
  </si>
  <si>
    <t>wpływy z opłaty eksploatacyjnej</t>
  </si>
  <si>
    <t>Dział 926</t>
  </si>
  <si>
    <t>Kultura fizyczna i sport</t>
  </si>
  <si>
    <t>Rozdz. 92695</t>
  </si>
  <si>
    <t>0900</t>
  </si>
  <si>
    <t>odsetki od dotacji wykorzystanych niezgodnie z przeznaczeniem lub pobranych w nadmiernej wysokości</t>
  </si>
  <si>
    <t>Prognoza dochodów</t>
  </si>
  <si>
    <t>Prognoza dochodów budżetowych na 2010 rok</t>
  </si>
  <si>
    <t>0928</t>
  </si>
  <si>
    <t>2440</t>
  </si>
  <si>
    <t>dotacje otrzymane z funduszy celowych na realizację zadań bieżących jednostek sektora finansów publicznych</t>
  </si>
  <si>
    <t>dotacje celowe otrzymane z budżetu państwa na realizację własnych zadań bieżących gmin (związków gmin)</t>
  </si>
  <si>
    <t>2020</t>
  </si>
  <si>
    <t>dotacje celowe otrzymane z budżetu państwa na zadania bieżące realizowane przez gminę na podstawie porozumień z organami administracji rządowej</t>
  </si>
  <si>
    <t>Rozdz. 92105</t>
  </si>
  <si>
    <t>Pozostałe zadania w zakresie kultury</t>
  </si>
  <si>
    <t>Zadania własne, zlecone i pwierzone</t>
  </si>
  <si>
    <t>Rozdz. 90002</t>
  </si>
  <si>
    <t>Gospodarka odpadami</t>
  </si>
  <si>
    <t>0400</t>
  </si>
  <si>
    <t>wpływy z opłaty produktowej</t>
  </si>
  <si>
    <t>zadania powierzone</t>
  </si>
  <si>
    <t>Dział 710</t>
  </si>
  <si>
    <t>Działalność usługowa</t>
  </si>
  <si>
    <t>Rozdz. 71004</t>
  </si>
  <si>
    <t>Plany zagospodarowania przestrzennego</t>
  </si>
  <si>
    <t>Rozdz. 85216</t>
  </si>
  <si>
    <t>Zasiłki stałe</t>
  </si>
  <si>
    <t xml:space="preserve">Załącznik Nr 1 </t>
  </si>
  <si>
    <t>Rady Miejskiej w Nysie</t>
  </si>
  <si>
    <t>do uchwały Nr XL/622/09</t>
  </si>
  <si>
    <t>z dnia 29 grudnia 2009 r.</t>
  </si>
  <si>
    <t>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</si>
</sst>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6"/>
      <name val="Tahoma"/>
      <family val="2"/>
    </font>
    <font>
      <sz val="7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/>
    </xf>
    <xf numFmtId="4" fontId="3" fillId="2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/>
    </xf>
    <xf numFmtId="4" fontId="5" fillId="3" borderId="2" xfId="0" applyNumberFormat="1" applyFont="1" applyFill="1" applyBorder="1" applyAlignment="1">
      <alignment/>
    </xf>
    <xf numFmtId="49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wrapText="1"/>
    </xf>
    <xf numFmtId="4" fontId="1" fillId="4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9" fontId="1" fillId="4" borderId="3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" fontId="1" fillId="4" borderId="4" xfId="0" applyNumberFormat="1" applyFont="1" applyFill="1" applyBorder="1" applyAlignment="1">
      <alignment/>
    </xf>
    <xf numFmtId="49" fontId="5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wrapText="1"/>
    </xf>
    <xf numFmtId="4" fontId="4" fillId="0" borderId="2" xfId="0" applyNumberFormat="1" applyFont="1" applyFill="1" applyBorder="1" applyAlignment="1">
      <alignment/>
    </xf>
    <xf numFmtId="49" fontId="5" fillId="3" borderId="2" xfId="0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wrapText="1"/>
    </xf>
    <xf numFmtId="4" fontId="1" fillId="0" borderId="5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left" vertical="center"/>
    </xf>
    <xf numFmtId="0" fontId="1" fillId="5" borderId="6" xfId="0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" fillId="5" borderId="8" xfId="0" applyNumberFormat="1" applyFont="1" applyFill="1" applyBorder="1" applyAlignment="1">
      <alignment horizontal="left" vertical="center"/>
    </xf>
    <xf numFmtId="49" fontId="0" fillId="0" borderId="6" xfId="0" applyNumberFormat="1" applyFont="1" applyFill="1" applyBorder="1" applyAlignment="1">
      <alignment horizontal="right" vertical="center"/>
    </xf>
    <xf numFmtId="49" fontId="0" fillId="0" borderId="6" xfId="0" applyNumberFormat="1" applyFont="1" applyBorder="1" applyAlignment="1">
      <alignment horizontal="right" vertical="center"/>
    </xf>
    <xf numFmtId="0" fontId="1" fillId="5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right" vertical="center"/>
    </xf>
    <xf numFmtId="49" fontId="1" fillId="5" borderId="6" xfId="0" applyNumberFormat="1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right" vertical="center"/>
    </xf>
    <xf numFmtId="49" fontId="1" fillId="5" borderId="6" xfId="0" applyNumberFormat="1" applyFont="1" applyFill="1" applyBorder="1" applyAlignment="1">
      <alignment horizontal="left" vertical="center"/>
    </xf>
    <xf numFmtId="0" fontId="1" fillId="5" borderId="8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 applyAlignment="1">
      <alignment horizontal="left" vertical="center" wrapText="1"/>
    </xf>
    <xf numFmtId="49" fontId="1" fillId="5" borderId="13" xfId="0" applyNumberFormat="1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49" fontId="1" fillId="5" borderId="5" xfId="0" applyNumberFormat="1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1" fillId="4" borderId="14" xfId="0" applyNumberFormat="1" applyFont="1" applyFill="1" applyBorder="1" applyAlignment="1">
      <alignment horizontal="left" vertical="center" wrapText="1"/>
    </xf>
    <xf numFmtId="49" fontId="1" fillId="5" borderId="13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/>
    </xf>
    <xf numFmtId="4" fontId="1" fillId="5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9" fontId="1" fillId="4" borderId="3" xfId="0" applyNumberFormat="1" applyFont="1" applyFill="1" applyBorder="1" applyAlignment="1">
      <alignment horizontal="left" vertical="center"/>
    </xf>
    <xf numFmtId="49" fontId="1" fillId="4" borderId="14" xfId="0" applyNumberFormat="1" applyFont="1" applyFill="1" applyBorder="1" applyAlignment="1">
      <alignment horizontal="left" vertical="center" wrapText="1"/>
    </xf>
    <xf numFmtId="4" fontId="1" fillId="4" borderId="22" xfId="0" applyNumberFormat="1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4" fontId="1" fillId="5" borderId="2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1" fillId="4" borderId="6" xfId="0" applyFont="1" applyFill="1" applyBorder="1" applyAlignment="1">
      <alignment vertical="center"/>
    </xf>
    <xf numFmtId="4" fontId="1" fillId="4" borderId="20" xfId="0" applyNumberFormat="1" applyFont="1" applyFill="1" applyBorder="1" applyAlignment="1">
      <alignment/>
    </xf>
    <xf numFmtId="4" fontId="1" fillId="5" borderId="20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1" fillId="0" borderId="20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1" fillId="4" borderId="22" xfId="0" applyNumberFormat="1" applyFont="1" applyFill="1" applyBorder="1" applyAlignment="1">
      <alignment/>
    </xf>
    <xf numFmtId="4" fontId="1" fillId="5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 wrapText="1"/>
    </xf>
    <xf numFmtId="4" fontId="9" fillId="3" borderId="2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/>
    </xf>
    <xf numFmtId="49" fontId="1" fillId="5" borderId="12" xfId="0" applyNumberFormat="1" applyFont="1" applyFill="1" applyBorder="1" applyAlignment="1">
      <alignment horizontal="left" vertical="center" wrapText="1"/>
    </xf>
    <xf numFmtId="4" fontId="1" fillId="5" borderId="24" xfId="0" applyNumberFormat="1" applyFont="1" applyFill="1" applyBorder="1" applyAlignment="1">
      <alignment/>
    </xf>
    <xf numFmtId="49" fontId="0" fillId="0" borderId="7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left" vertical="center" wrapText="1"/>
    </xf>
    <xf numFmtId="49" fontId="4" fillId="6" borderId="7" xfId="0" applyNumberFormat="1" applyFont="1" applyFill="1" applyBorder="1" applyAlignment="1">
      <alignment horizontal="right" vertical="center"/>
    </xf>
    <xf numFmtId="49" fontId="4" fillId="6" borderId="12" xfId="0" applyNumberFormat="1" applyFont="1" applyFill="1" applyBorder="1" applyAlignment="1">
      <alignment horizontal="left" vertical="center" wrapText="1"/>
    </xf>
    <xf numFmtId="4" fontId="4" fillId="6" borderId="24" xfId="0" applyNumberFormat="1" applyFont="1" applyFill="1" applyBorder="1" applyAlignment="1">
      <alignment/>
    </xf>
    <xf numFmtId="49" fontId="4" fillId="6" borderId="6" xfId="0" applyNumberFormat="1" applyFont="1" applyFill="1" applyBorder="1" applyAlignment="1">
      <alignment horizontal="right" vertical="center"/>
    </xf>
    <xf numFmtId="49" fontId="4" fillId="6" borderId="5" xfId="0" applyNumberFormat="1" applyFont="1" applyFill="1" applyBorder="1" applyAlignment="1">
      <alignment horizontal="left" vertical="center" wrapText="1"/>
    </xf>
    <xf numFmtId="4" fontId="4" fillId="6" borderId="20" xfId="0" applyNumberFormat="1" applyFont="1" applyFill="1" applyBorder="1" applyAlignment="1">
      <alignment/>
    </xf>
    <xf numFmtId="4" fontId="4" fillId="6" borderId="20" xfId="0" applyNumberFormat="1" applyFont="1" applyFill="1" applyBorder="1" applyAlignment="1">
      <alignment horizontal="right"/>
    </xf>
    <xf numFmtId="49" fontId="0" fillId="0" borderId="25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left" vertical="center" wrapText="1"/>
    </xf>
    <xf numFmtId="4" fontId="0" fillId="0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49" fontId="1" fillId="5" borderId="7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horizontal="left" vertical="center"/>
    </xf>
    <xf numFmtId="49" fontId="0" fillId="0" borderId="9" xfId="0" applyNumberFormat="1" applyFont="1" applyBorder="1" applyAlignment="1">
      <alignment horizontal="right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28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0" fillId="0" borderId="29" xfId="0" applyBorder="1" applyAlignment="1">
      <alignment/>
    </xf>
    <xf numFmtId="49" fontId="0" fillId="0" borderId="0" xfId="0" applyNumberFormat="1" applyFont="1" applyFill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 vertical="center"/>
    </xf>
    <xf numFmtId="49" fontId="10" fillId="3" borderId="3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2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15.8515625" style="4" customWidth="1"/>
    <col min="2" max="2" width="50.140625" style="5" customWidth="1"/>
    <col min="3" max="3" width="41.421875" style="0" customWidth="1"/>
    <col min="4" max="4" width="9.140625" style="0" hidden="1" customWidth="1"/>
  </cols>
  <sheetData>
    <row r="1" spans="1:3" ht="12.75">
      <c r="A1" s="121"/>
      <c r="B1" s="117"/>
      <c r="C1" s="110"/>
    </row>
    <row r="2" spans="1:4" ht="12.75">
      <c r="A2" s="117"/>
      <c r="B2" s="117"/>
      <c r="C2" s="116" t="s">
        <v>241</v>
      </c>
      <c r="D2" s="117"/>
    </row>
    <row r="3" spans="1:4" ht="12.75">
      <c r="A3" s="117"/>
      <c r="B3" s="117"/>
      <c r="C3" s="117" t="s">
        <v>243</v>
      </c>
      <c r="D3" s="117"/>
    </row>
    <row r="4" spans="1:4" ht="12.75">
      <c r="A4" s="117"/>
      <c r="B4" s="117"/>
      <c r="C4" s="118" t="s">
        <v>242</v>
      </c>
      <c r="D4" s="117"/>
    </row>
    <row r="5" spans="1:4" ht="12.75">
      <c r="A5" s="117"/>
      <c r="B5" s="117"/>
      <c r="C5" s="117" t="s">
        <v>244</v>
      </c>
      <c r="D5" s="117"/>
    </row>
    <row r="6" spans="1:3" s="17" customFormat="1" ht="12">
      <c r="A6" s="119" t="s">
        <v>220</v>
      </c>
      <c r="B6" s="117"/>
      <c r="C6" s="117"/>
    </row>
    <row r="7" spans="1:3" s="17" customFormat="1" ht="12">
      <c r="A7" s="117"/>
      <c r="B7" s="117"/>
      <c r="C7" s="117"/>
    </row>
    <row r="8" spans="1:3" s="17" customFormat="1" ht="12">
      <c r="A8" s="117"/>
      <c r="B8" s="117"/>
      <c r="C8" s="117"/>
    </row>
    <row r="9" spans="1:3" ht="13.5" thickBot="1">
      <c r="A9" s="120"/>
      <c r="B9" s="120"/>
      <c r="C9" s="120"/>
    </row>
    <row r="10" spans="1:3" ht="13.5" thickBot="1">
      <c r="A10" s="122" t="s">
        <v>142</v>
      </c>
      <c r="B10" s="122"/>
      <c r="C10" s="16" t="s">
        <v>219</v>
      </c>
    </row>
    <row r="11" spans="1:3" ht="13.5" thickBot="1">
      <c r="A11" s="123" t="s">
        <v>143</v>
      </c>
      <c r="B11" s="124"/>
      <c r="C11" s="73" t="s">
        <v>245</v>
      </c>
    </row>
    <row r="12" spans="1:3" ht="16.5" thickBot="1">
      <c r="A12" s="127" t="s">
        <v>141</v>
      </c>
      <c r="B12" s="127"/>
      <c r="C12" s="7">
        <f>SUM(C14)</f>
        <v>152421740.2</v>
      </c>
    </row>
    <row r="13" spans="1:3" s="6" customFormat="1" ht="15.75" thickBot="1">
      <c r="A13" s="8"/>
      <c r="B13" s="9"/>
      <c r="C13" s="10"/>
    </row>
    <row r="14" spans="1:3" ht="14.25" thickBot="1">
      <c r="A14" s="114" t="s">
        <v>229</v>
      </c>
      <c r="B14" s="115"/>
      <c r="C14" s="11">
        <f>SUM(C20,C32,C39,C61,C80,C92,C100,C139,C162,C197,C202,C252,C258,C263,C275,,C88,C284,C56)</f>
        <v>152421740.2</v>
      </c>
    </row>
    <row r="15" spans="1:3" s="6" customFormat="1" ht="15.75" thickBot="1">
      <c r="A15" s="8" t="s">
        <v>170</v>
      </c>
      <c r="B15" s="9" t="s">
        <v>171</v>
      </c>
      <c r="C15" s="10">
        <f>C14-C16</f>
        <v>137345620.2</v>
      </c>
    </row>
    <row r="16" spans="1:3" s="6" customFormat="1" ht="15.75" thickBot="1">
      <c r="A16" s="22"/>
      <c r="B16" s="23" t="s">
        <v>172</v>
      </c>
      <c r="C16" s="24">
        <f>SUM(C291)</f>
        <v>15076120</v>
      </c>
    </row>
    <row r="17" spans="1:3" ht="15.75" thickBot="1">
      <c r="A17" s="93"/>
      <c r="B17" s="23" t="s">
        <v>234</v>
      </c>
      <c r="C17" s="94">
        <v>0</v>
      </c>
    </row>
    <row r="18" spans="1:3" ht="14.25" thickBot="1">
      <c r="A18" s="21"/>
      <c r="B18" s="25" t="s">
        <v>173</v>
      </c>
      <c r="C18" s="11">
        <f>SUM(C33,C40,C62,C81,C93,C101,C140,C163,C198,C203,C253,C259,C264,C276,C90,C287,C27,C57)</f>
        <v>112261640.2</v>
      </c>
    </row>
    <row r="19" spans="1:3" ht="14.25" thickBot="1">
      <c r="A19" s="21"/>
      <c r="B19" s="25" t="s">
        <v>174</v>
      </c>
      <c r="C19" s="11">
        <f>SUM(C41,C63,C189,C22)</f>
        <v>40160100</v>
      </c>
    </row>
    <row r="20" spans="1:3" s="2" customFormat="1" ht="13.5" thickBot="1">
      <c r="A20" s="70" t="s">
        <v>28</v>
      </c>
      <c r="B20" s="71" t="s">
        <v>29</v>
      </c>
      <c r="C20" s="72">
        <f>SUM(C21:C22)</f>
        <v>53599</v>
      </c>
    </row>
    <row r="21" spans="1:3" s="2" customFormat="1" ht="12.75">
      <c r="A21" s="62"/>
      <c r="B21" s="63" t="s">
        <v>173</v>
      </c>
      <c r="C21" s="74">
        <f>C27</f>
        <v>53599</v>
      </c>
    </row>
    <row r="22" spans="1:3" s="2" customFormat="1" ht="12.75">
      <c r="A22" s="28"/>
      <c r="B22" s="44" t="s">
        <v>174</v>
      </c>
      <c r="C22" s="75">
        <f>SUM(C24)</f>
        <v>0</v>
      </c>
    </row>
    <row r="23" spans="1:3" s="1" customFormat="1" ht="12.75">
      <c r="A23" s="29" t="s">
        <v>190</v>
      </c>
      <c r="B23" s="45" t="s">
        <v>191</v>
      </c>
      <c r="C23" s="76">
        <f>SUM(C24)</f>
        <v>0</v>
      </c>
    </row>
    <row r="24" spans="1:3" s="2" customFormat="1" ht="12.75">
      <c r="A24" s="28"/>
      <c r="B24" s="44" t="s">
        <v>174</v>
      </c>
      <c r="C24" s="75">
        <f>SUM(C25)</f>
        <v>0</v>
      </c>
    </row>
    <row r="25" spans="1:3" ht="38.25">
      <c r="A25" s="30" t="s">
        <v>185</v>
      </c>
      <c r="B25" s="46" t="s">
        <v>177</v>
      </c>
      <c r="C25" s="68">
        <v>0</v>
      </c>
    </row>
    <row r="26" spans="1:3" s="1" customFormat="1" ht="12.75">
      <c r="A26" s="29" t="s">
        <v>30</v>
      </c>
      <c r="B26" s="45" t="s">
        <v>31</v>
      </c>
      <c r="C26" s="76">
        <f>SUM(C28:C31)</f>
        <v>53599</v>
      </c>
    </row>
    <row r="27" spans="1:3" s="2" customFormat="1" ht="12.75">
      <c r="A27" s="28"/>
      <c r="B27" s="44" t="s">
        <v>173</v>
      </c>
      <c r="C27" s="75">
        <f>SUM(C28:C31)</f>
        <v>53599</v>
      </c>
    </row>
    <row r="28" spans="1:3" ht="51">
      <c r="A28" s="30" t="s">
        <v>2</v>
      </c>
      <c r="B28" s="46" t="s">
        <v>109</v>
      </c>
      <c r="C28" s="68">
        <v>53599</v>
      </c>
    </row>
    <row r="29" spans="1:3" ht="12.75">
      <c r="A29" s="31" t="s">
        <v>3</v>
      </c>
      <c r="B29" s="46" t="s">
        <v>113</v>
      </c>
      <c r="C29" s="68">
        <v>0</v>
      </c>
    </row>
    <row r="30" spans="1:3" ht="12.75">
      <c r="A30" s="31" t="s">
        <v>1</v>
      </c>
      <c r="B30" s="46" t="s">
        <v>110</v>
      </c>
      <c r="C30" s="68">
        <v>0</v>
      </c>
    </row>
    <row r="31" spans="1:3" ht="51.75" thickBot="1">
      <c r="A31" s="31" t="s">
        <v>144</v>
      </c>
      <c r="B31" s="47" t="s">
        <v>145</v>
      </c>
      <c r="C31" s="77">
        <v>0</v>
      </c>
    </row>
    <row r="32" spans="1:3" s="2" customFormat="1" ht="13.5" thickBot="1">
      <c r="A32" s="12" t="s">
        <v>32</v>
      </c>
      <c r="B32" s="48" t="s">
        <v>33</v>
      </c>
      <c r="C32" s="14">
        <f>SUM(C34)</f>
        <v>1470000</v>
      </c>
    </row>
    <row r="33" spans="1:3" s="2" customFormat="1" ht="12.75">
      <c r="A33" s="28"/>
      <c r="B33" s="44" t="s">
        <v>173</v>
      </c>
      <c r="C33" s="75">
        <f>SUM(C35)</f>
        <v>1470000</v>
      </c>
    </row>
    <row r="34" spans="1:3" s="1" customFormat="1" ht="12.75">
      <c r="A34" s="32" t="s">
        <v>34</v>
      </c>
      <c r="B34" s="49" t="s">
        <v>35</v>
      </c>
      <c r="C34" s="67">
        <f>SUM(C36:C38)</f>
        <v>1470000</v>
      </c>
    </row>
    <row r="35" spans="1:3" s="2" customFormat="1" ht="12.75">
      <c r="A35" s="28"/>
      <c r="B35" s="44" t="s">
        <v>173</v>
      </c>
      <c r="C35" s="75">
        <f>SUM(C36:C38)</f>
        <v>1470000</v>
      </c>
    </row>
    <row r="36" spans="1:3" ht="25.5">
      <c r="A36" s="30" t="s">
        <v>5</v>
      </c>
      <c r="B36" s="46" t="s">
        <v>111</v>
      </c>
      <c r="C36" s="68">
        <v>250000</v>
      </c>
    </row>
    <row r="37" spans="1:3" ht="12.75">
      <c r="A37" s="30" t="s">
        <v>4</v>
      </c>
      <c r="B37" s="46" t="s">
        <v>112</v>
      </c>
      <c r="C37" s="68">
        <v>1200000</v>
      </c>
    </row>
    <row r="38" spans="1:3" ht="13.5" thickBot="1">
      <c r="A38" s="31" t="s">
        <v>3</v>
      </c>
      <c r="B38" s="47" t="s">
        <v>113</v>
      </c>
      <c r="C38" s="77">
        <v>20000</v>
      </c>
    </row>
    <row r="39" spans="1:3" s="2" customFormat="1" ht="13.5" thickBot="1">
      <c r="A39" s="12" t="s">
        <v>36</v>
      </c>
      <c r="B39" s="48" t="s">
        <v>37</v>
      </c>
      <c r="C39" s="14">
        <f>SUM(C42,C47)</f>
        <v>42930000</v>
      </c>
    </row>
    <row r="40" spans="1:3" s="2" customFormat="1" ht="12.75">
      <c r="A40" s="28"/>
      <c r="B40" s="44" t="s">
        <v>173</v>
      </c>
      <c r="C40" s="75">
        <f>SUM(C43,C48)</f>
        <v>2770000</v>
      </c>
    </row>
    <row r="41" spans="1:3" s="2" customFormat="1" ht="12.75">
      <c r="A41" s="28"/>
      <c r="B41" s="44" t="s">
        <v>174</v>
      </c>
      <c r="C41" s="75">
        <f>SUM(C49)</f>
        <v>40160000</v>
      </c>
    </row>
    <row r="42" spans="1:3" s="1" customFormat="1" ht="12.75">
      <c r="A42" s="32" t="s">
        <v>38</v>
      </c>
      <c r="B42" s="49" t="s">
        <v>39</v>
      </c>
      <c r="C42" s="67">
        <f>SUM(C44:C46)</f>
        <v>1970000</v>
      </c>
    </row>
    <row r="43" spans="1:3" s="2" customFormat="1" ht="12.75">
      <c r="A43" s="28"/>
      <c r="B43" s="44" t="s">
        <v>173</v>
      </c>
      <c r="C43" s="75">
        <f>SUM(C44:C46)</f>
        <v>1970000</v>
      </c>
    </row>
    <row r="44" spans="1:3" ht="51">
      <c r="A44" s="30" t="s">
        <v>2</v>
      </c>
      <c r="B44" s="46" t="s">
        <v>109</v>
      </c>
      <c r="C44" s="68">
        <v>1960000</v>
      </c>
    </row>
    <row r="45" spans="1:3" ht="12.75">
      <c r="A45" s="31" t="s">
        <v>3</v>
      </c>
      <c r="B45" s="46" t="s">
        <v>113</v>
      </c>
      <c r="C45" s="68">
        <v>0</v>
      </c>
    </row>
    <row r="46" spans="1:3" ht="12.75">
      <c r="A46" s="30" t="s">
        <v>1</v>
      </c>
      <c r="B46" s="46" t="s">
        <v>110</v>
      </c>
      <c r="C46" s="68">
        <v>10000</v>
      </c>
    </row>
    <row r="47" spans="1:3" s="1" customFormat="1" ht="13.5" thickBot="1">
      <c r="A47" s="111" t="s">
        <v>40</v>
      </c>
      <c r="B47" s="95" t="s">
        <v>41</v>
      </c>
      <c r="C47" s="96">
        <f>SUM(C50:C55)</f>
        <v>40960000</v>
      </c>
    </row>
    <row r="48" spans="1:3" s="2" customFormat="1" ht="12.75">
      <c r="A48" s="64"/>
      <c r="B48" s="65" t="s">
        <v>173</v>
      </c>
      <c r="C48" s="66">
        <f>SUM(C50:C52,C55)</f>
        <v>800000</v>
      </c>
    </row>
    <row r="49" spans="1:3" s="2" customFormat="1" ht="12.75">
      <c r="A49" s="28"/>
      <c r="B49" s="44" t="s">
        <v>174</v>
      </c>
      <c r="C49" s="75">
        <f>SUM(C53:C54)</f>
        <v>40160000</v>
      </c>
    </row>
    <row r="50" spans="1:3" ht="25.5">
      <c r="A50" s="30" t="s">
        <v>8</v>
      </c>
      <c r="B50" s="46" t="s">
        <v>134</v>
      </c>
      <c r="C50" s="68">
        <v>250000</v>
      </c>
    </row>
    <row r="51" spans="1:3" ht="38.25">
      <c r="A51" s="30" t="s">
        <v>192</v>
      </c>
      <c r="B51" s="46" t="s">
        <v>193</v>
      </c>
      <c r="C51" s="68">
        <v>30000</v>
      </c>
    </row>
    <row r="52" spans="1:3" ht="51">
      <c r="A52" s="30" t="s">
        <v>2</v>
      </c>
      <c r="B52" s="46" t="s">
        <v>109</v>
      </c>
      <c r="C52" s="68">
        <v>500000</v>
      </c>
    </row>
    <row r="53" spans="1:3" ht="38.25">
      <c r="A53" s="30" t="s">
        <v>7</v>
      </c>
      <c r="B53" s="46" t="s">
        <v>135</v>
      </c>
      <c r="C53" s="68">
        <v>50000</v>
      </c>
    </row>
    <row r="54" spans="1:3" ht="25.5">
      <c r="A54" s="30" t="s">
        <v>6</v>
      </c>
      <c r="B54" s="46" t="s">
        <v>136</v>
      </c>
      <c r="C54" s="68">
        <v>40110000</v>
      </c>
    </row>
    <row r="55" spans="1:3" ht="12.75">
      <c r="A55" s="30" t="s">
        <v>3</v>
      </c>
      <c r="B55" s="46" t="s">
        <v>113</v>
      </c>
      <c r="C55" s="68">
        <v>20000</v>
      </c>
    </row>
    <row r="56" spans="1:3" s="2" customFormat="1" ht="12.75">
      <c r="A56" s="78" t="s">
        <v>235</v>
      </c>
      <c r="B56" s="52" t="s">
        <v>236</v>
      </c>
      <c r="C56" s="79">
        <f>SUM(C57)</f>
        <v>50000</v>
      </c>
    </row>
    <row r="57" spans="1:3" s="2" customFormat="1" ht="12.75">
      <c r="A57" s="28"/>
      <c r="B57" s="44" t="s">
        <v>173</v>
      </c>
      <c r="C57" s="75">
        <f>SUM(C59)</f>
        <v>50000</v>
      </c>
    </row>
    <row r="58" spans="1:3" ht="12.75">
      <c r="A58" s="39" t="s">
        <v>237</v>
      </c>
      <c r="B58" s="53" t="s">
        <v>238</v>
      </c>
      <c r="C58" s="80">
        <f>SUM(C59)</f>
        <v>50000</v>
      </c>
    </row>
    <row r="59" spans="1:3" s="2" customFormat="1" ht="12.75">
      <c r="A59" s="28"/>
      <c r="B59" s="44" t="s">
        <v>173</v>
      </c>
      <c r="C59" s="75">
        <f>SUM(C60)</f>
        <v>50000</v>
      </c>
    </row>
    <row r="60" spans="1:3" ht="39" thickBot="1">
      <c r="A60" s="97" t="s">
        <v>192</v>
      </c>
      <c r="B60" s="47" t="s">
        <v>193</v>
      </c>
      <c r="C60" s="77">
        <v>50000</v>
      </c>
    </row>
    <row r="61" spans="1:3" s="2" customFormat="1" ht="13.5" thickBot="1">
      <c r="A61" s="98" t="s">
        <v>42</v>
      </c>
      <c r="B61" s="99" t="s">
        <v>43</v>
      </c>
      <c r="C61" s="72">
        <f>SUM(C64,C67,C76)</f>
        <v>1646100</v>
      </c>
    </row>
    <row r="62" spans="1:3" s="2" customFormat="1" ht="12.75">
      <c r="A62" s="62"/>
      <c r="B62" s="63" t="s">
        <v>173</v>
      </c>
      <c r="C62" s="74">
        <f>SUM(C65,C68,C77)</f>
        <v>1646000</v>
      </c>
    </row>
    <row r="63" spans="1:3" s="2" customFormat="1" ht="12.75">
      <c r="A63" s="28"/>
      <c r="B63" s="44" t="s">
        <v>174</v>
      </c>
      <c r="C63" s="75">
        <f>SUM(C69)</f>
        <v>100</v>
      </c>
    </row>
    <row r="64" spans="1:3" ht="12.75">
      <c r="A64" s="39" t="s">
        <v>146</v>
      </c>
      <c r="B64" s="53" t="s">
        <v>147</v>
      </c>
      <c r="C64" s="80">
        <f>SUM(C66)</f>
        <v>369000</v>
      </c>
    </row>
    <row r="65" spans="1:3" s="2" customFormat="1" ht="12.75">
      <c r="A65" s="28"/>
      <c r="B65" s="44" t="s">
        <v>173</v>
      </c>
      <c r="C65" s="75">
        <f>SUM(C66)</f>
        <v>369000</v>
      </c>
    </row>
    <row r="66" spans="1:3" ht="38.25">
      <c r="A66" s="34" t="s">
        <v>166</v>
      </c>
      <c r="B66" s="54" t="s">
        <v>149</v>
      </c>
      <c r="C66" s="68">
        <v>369000</v>
      </c>
    </row>
    <row r="67" spans="1:3" s="1" customFormat="1" ht="12.75">
      <c r="A67" s="32" t="s">
        <v>44</v>
      </c>
      <c r="B67" s="49" t="s">
        <v>45</v>
      </c>
      <c r="C67" s="67">
        <f>SUM(C70:C75)</f>
        <v>73100</v>
      </c>
    </row>
    <row r="68" spans="1:3" s="2" customFormat="1" ht="12.75">
      <c r="A68" s="28"/>
      <c r="B68" s="44" t="s">
        <v>173</v>
      </c>
      <c r="C68" s="27">
        <f>SUM(C71:C72,C75,C70,C74)</f>
        <v>73000</v>
      </c>
    </row>
    <row r="69" spans="1:3" s="2" customFormat="1" ht="12.75">
      <c r="A69" s="28"/>
      <c r="B69" s="44" t="s">
        <v>174</v>
      </c>
      <c r="C69" s="75">
        <f>SUM(C73)</f>
        <v>100</v>
      </c>
    </row>
    <row r="70" spans="1:3" s="2" customFormat="1" ht="12.75">
      <c r="A70" s="33" t="s">
        <v>194</v>
      </c>
      <c r="B70" s="51" t="s">
        <v>195</v>
      </c>
      <c r="C70" s="81">
        <v>0</v>
      </c>
    </row>
    <row r="71" spans="1:3" ht="12.75">
      <c r="A71" s="30" t="s">
        <v>4</v>
      </c>
      <c r="B71" s="46" t="s">
        <v>112</v>
      </c>
      <c r="C71" s="68">
        <v>25000</v>
      </c>
    </row>
    <row r="72" spans="1:3" ht="51">
      <c r="A72" s="30" t="s">
        <v>2</v>
      </c>
      <c r="B72" s="46" t="s">
        <v>109</v>
      </c>
      <c r="C72" s="68">
        <v>8000</v>
      </c>
    </row>
    <row r="73" spans="1:3" ht="12.75">
      <c r="A73" s="30" t="s">
        <v>9</v>
      </c>
      <c r="B73" s="46" t="s">
        <v>115</v>
      </c>
      <c r="C73" s="68">
        <v>100</v>
      </c>
    </row>
    <row r="74" spans="1:3" ht="12.75">
      <c r="A74" s="31" t="s">
        <v>3</v>
      </c>
      <c r="B74" s="46" t="s">
        <v>113</v>
      </c>
      <c r="C74" s="68">
        <v>0</v>
      </c>
    </row>
    <row r="75" spans="1:3" ht="12.75">
      <c r="A75" s="30" t="s">
        <v>1</v>
      </c>
      <c r="B75" s="46" t="s">
        <v>110</v>
      </c>
      <c r="C75" s="68">
        <v>40000</v>
      </c>
    </row>
    <row r="76" spans="1:3" s="1" customFormat="1" ht="12.75">
      <c r="A76" s="37" t="s">
        <v>46</v>
      </c>
      <c r="B76" s="50" t="s">
        <v>31</v>
      </c>
      <c r="C76" s="76">
        <f>SUM(C78:C79)</f>
        <v>1204000</v>
      </c>
    </row>
    <row r="77" spans="1:3" s="2" customFormat="1" ht="12.75">
      <c r="A77" s="28"/>
      <c r="B77" s="44" t="s">
        <v>173</v>
      </c>
      <c r="C77" s="75">
        <f>SUM(C78:C79)</f>
        <v>1204000</v>
      </c>
    </row>
    <row r="78" spans="1:3" ht="30">
      <c r="A78" s="103" t="s">
        <v>10</v>
      </c>
      <c r="B78" s="104" t="s">
        <v>116</v>
      </c>
      <c r="C78" s="105">
        <v>1200000</v>
      </c>
    </row>
    <row r="79" spans="1:3" ht="13.5" thickBot="1">
      <c r="A79" s="31" t="s">
        <v>1</v>
      </c>
      <c r="B79" s="47" t="s">
        <v>110</v>
      </c>
      <c r="C79" s="77">
        <v>4000</v>
      </c>
    </row>
    <row r="80" spans="1:3" s="2" customFormat="1" ht="26.25" thickBot="1">
      <c r="A80" s="15" t="s">
        <v>152</v>
      </c>
      <c r="B80" s="55" t="s">
        <v>153</v>
      </c>
      <c r="C80" s="14">
        <f>SUM(C82,C85)</f>
        <v>10120</v>
      </c>
    </row>
    <row r="81" spans="1:3" s="2" customFormat="1" ht="12.75">
      <c r="A81" s="28"/>
      <c r="B81" s="44" t="s">
        <v>173</v>
      </c>
      <c r="C81" s="75">
        <f>SUM(C83,C86)</f>
        <v>10120</v>
      </c>
    </row>
    <row r="82" spans="1:3" ht="25.5">
      <c r="A82" s="39" t="s">
        <v>150</v>
      </c>
      <c r="B82" s="53" t="s">
        <v>151</v>
      </c>
      <c r="C82" s="80">
        <f>C84</f>
        <v>10120</v>
      </c>
    </row>
    <row r="83" spans="1:3" s="2" customFormat="1" ht="12.75">
      <c r="A83" s="28"/>
      <c r="B83" s="44" t="s">
        <v>173</v>
      </c>
      <c r="C83" s="75">
        <f>SUM(C84)</f>
        <v>10120</v>
      </c>
    </row>
    <row r="84" spans="1:3" ht="38.25">
      <c r="A84" s="33" t="s">
        <v>144</v>
      </c>
      <c r="B84" s="51" t="s">
        <v>149</v>
      </c>
      <c r="C84" s="81">
        <v>10120</v>
      </c>
    </row>
    <row r="85" spans="1:3" ht="12.75">
      <c r="A85" s="39" t="s">
        <v>179</v>
      </c>
      <c r="B85" s="53" t="s">
        <v>180</v>
      </c>
      <c r="C85" s="80">
        <f>SUM(C86)</f>
        <v>0</v>
      </c>
    </row>
    <row r="86" spans="1:3" s="2" customFormat="1" ht="12.75">
      <c r="A86" s="28"/>
      <c r="B86" s="44" t="s">
        <v>173</v>
      </c>
      <c r="C86" s="75">
        <f>SUM(C87)</f>
        <v>0</v>
      </c>
    </row>
    <row r="87" spans="1:3" ht="39" thickBot="1">
      <c r="A87" s="33" t="s">
        <v>144</v>
      </c>
      <c r="B87" s="51" t="s">
        <v>149</v>
      </c>
      <c r="C87" s="81">
        <v>0</v>
      </c>
    </row>
    <row r="88" spans="1:3" s="2" customFormat="1" ht="13.5" thickBot="1">
      <c r="A88" s="12" t="s">
        <v>181</v>
      </c>
      <c r="B88" s="48" t="s">
        <v>182</v>
      </c>
      <c r="C88" s="14">
        <f>SUM(C89)</f>
        <v>2000</v>
      </c>
    </row>
    <row r="89" spans="1:3" s="1" customFormat="1" ht="12.75">
      <c r="A89" s="35" t="s">
        <v>183</v>
      </c>
      <c r="B89" s="56" t="s">
        <v>184</v>
      </c>
      <c r="C89" s="67">
        <f>SUM(C90)</f>
        <v>2000</v>
      </c>
    </row>
    <row r="90" spans="1:3" s="2" customFormat="1" ht="12.75">
      <c r="A90" s="28"/>
      <c r="B90" s="44" t="s">
        <v>173</v>
      </c>
      <c r="C90" s="82">
        <f>SUM(C91)</f>
        <v>2000</v>
      </c>
    </row>
    <row r="91" spans="1:3" s="2" customFormat="1" ht="39" thickBot="1">
      <c r="A91" s="38" t="s">
        <v>144</v>
      </c>
      <c r="B91" s="58" t="s">
        <v>149</v>
      </c>
      <c r="C91" s="83">
        <v>2000</v>
      </c>
    </row>
    <row r="92" spans="1:3" s="2" customFormat="1" ht="26.25" thickBot="1">
      <c r="A92" s="12" t="s">
        <v>47</v>
      </c>
      <c r="B92" s="48" t="s">
        <v>48</v>
      </c>
      <c r="C92" s="14">
        <f>SUM(C94,C97)</f>
        <v>502000</v>
      </c>
    </row>
    <row r="93" spans="1:3" s="2" customFormat="1" ht="12.75">
      <c r="A93" s="28"/>
      <c r="B93" s="44" t="s">
        <v>173</v>
      </c>
      <c r="C93" s="75">
        <f>SUM(C95,C98)</f>
        <v>502000</v>
      </c>
    </row>
    <row r="94" spans="1:3" s="1" customFormat="1" ht="12.75">
      <c r="A94" s="35" t="s">
        <v>49</v>
      </c>
      <c r="B94" s="56" t="s">
        <v>108</v>
      </c>
      <c r="C94" s="67">
        <f>SUM(C96:C96)</f>
        <v>1000</v>
      </c>
    </row>
    <row r="95" spans="1:3" s="2" customFormat="1" ht="12.75">
      <c r="A95" s="28"/>
      <c r="B95" s="44" t="s">
        <v>173</v>
      </c>
      <c r="C95" s="75">
        <f>SUM(C96)</f>
        <v>1000</v>
      </c>
    </row>
    <row r="96" spans="1:3" s="1" customFormat="1" ht="38.25">
      <c r="A96" s="36">
        <v>2010</v>
      </c>
      <c r="B96" s="57" t="s">
        <v>149</v>
      </c>
      <c r="C96" s="84">
        <v>1000</v>
      </c>
    </row>
    <row r="97" spans="1:3" s="1" customFormat="1" ht="12.75">
      <c r="A97" s="37" t="s">
        <v>50</v>
      </c>
      <c r="B97" s="50" t="s">
        <v>51</v>
      </c>
      <c r="C97" s="76">
        <f>SUM(C99)</f>
        <v>501000</v>
      </c>
    </row>
    <row r="98" spans="1:3" s="2" customFormat="1" ht="12.75">
      <c r="A98" s="28"/>
      <c r="B98" s="44" t="s">
        <v>173</v>
      </c>
      <c r="C98" s="75">
        <f>SUM(C99)</f>
        <v>501000</v>
      </c>
    </row>
    <row r="99" spans="1:3" ht="26.25" thickBot="1">
      <c r="A99" s="31" t="s">
        <v>5</v>
      </c>
      <c r="B99" s="47" t="s">
        <v>111</v>
      </c>
      <c r="C99" s="77">
        <v>501000</v>
      </c>
    </row>
    <row r="100" spans="1:3" s="2" customFormat="1" ht="39" thickBot="1">
      <c r="A100" s="12" t="s">
        <v>52</v>
      </c>
      <c r="B100" s="48" t="s">
        <v>53</v>
      </c>
      <c r="C100" s="14">
        <f>SUM(C102,C106,C116,C130,C135)</f>
        <v>51874330.45</v>
      </c>
    </row>
    <row r="101" spans="1:3" s="2" customFormat="1" ht="12.75">
      <c r="A101" s="28"/>
      <c r="B101" s="44" t="s">
        <v>173</v>
      </c>
      <c r="C101" s="75">
        <f>SUM(C103,C107,C117,C131,C136)</f>
        <v>51874330.45</v>
      </c>
    </row>
    <row r="102" spans="1:3" s="1" customFormat="1" ht="12.75">
      <c r="A102" s="32" t="s">
        <v>54</v>
      </c>
      <c r="B102" s="49" t="s">
        <v>55</v>
      </c>
      <c r="C102" s="67">
        <f>SUM(C104:C105)</f>
        <v>126000</v>
      </c>
    </row>
    <row r="103" spans="1:3" s="2" customFormat="1" ht="12.75">
      <c r="A103" s="28"/>
      <c r="B103" s="44" t="s">
        <v>173</v>
      </c>
      <c r="C103" s="75">
        <f>SUM(C104:C105)</f>
        <v>126000</v>
      </c>
    </row>
    <row r="104" spans="1:3" ht="25.5">
      <c r="A104" s="30" t="s">
        <v>13</v>
      </c>
      <c r="B104" s="46" t="s">
        <v>118</v>
      </c>
      <c r="C104" s="68">
        <v>125000</v>
      </c>
    </row>
    <row r="105" spans="1:3" ht="12.75">
      <c r="A105" s="30" t="s">
        <v>12</v>
      </c>
      <c r="B105" s="46" t="s">
        <v>119</v>
      </c>
      <c r="C105" s="68">
        <v>1000</v>
      </c>
    </row>
    <row r="106" spans="1:3" s="1" customFormat="1" ht="51">
      <c r="A106" s="37" t="s">
        <v>56</v>
      </c>
      <c r="B106" s="50" t="s">
        <v>58</v>
      </c>
      <c r="C106" s="76">
        <f>SUM(C108:C115)</f>
        <v>14185000</v>
      </c>
    </row>
    <row r="107" spans="1:3" s="2" customFormat="1" ht="12.75">
      <c r="A107" s="28"/>
      <c r="B107" s="44" t="s">
        <v>173</v>
      </c>
      <c r="C107" s="75">
        <f>SUM(C108:C115)</f>
        <v>14185000</v>
      </c>
    </row>
    <row r="108" spans="1:3" ht="12.75">
      <c r="A108" s="30" t="s">
        <v>16</v>
      </c>
      <c r="B108" s="46" t="s">
        <v>120</v>
      </c>
      <c r="C108" s="68">
        <v>12950000</v>
      </c>
    </row>
    <row r="109" spans="1:3" ht="12.75">
      <c r="A109" s="30" t="s">
        <v>17</v>
      </c>
      <c r="B109" s="46" t="s">
        <v>121</v>
      </c>
      <c r="C109" s="68">
        <v>600000</v>
      </c>
    </row>
    <row r="110" spans="1:3" ht="12.75">
      <c r="A110" s="30" t="s">
        <v>18</v>
      </c>
      <c r="B110" s="46" t="s">
        <v>122</v>
      </c>
      <c r="C110" s="68">
        <v>20000</v>
      </c>
    </row>
    <row r="111" spans="1:3" ht="12.75">
      <c r="A111" s="30" t="s">
        <v>15</v>
      </c>
      <c r="B111" s="46" t="s">
        <v>123</v>
      </c>
      <c r="C111" s="68">
        <v>330000</v>
      </c>
    </row>
    <row r="112" spans="1:3" ht="12.75">
      <c r="A112" s="30" t="s">
        <v>14</v>
      </c>
      <c r="B112" s="46" t="s">
        <v>127</v>
      </c>
      <c r="C112" s="68">
        <v>35000</v>
      </c>
    </row>
    <row r="113" spans="1:3" ht="12.75">
      <c r="A113" s="30" t="s">
        <v>196</v>
      </c>
      <c r="B113" s="46" t="s">
        <v>197</v>
      </c>
      <c r="C113" s="68">
        <v>150000</v>
      </c>
    </row>
    <row r="114" spans="1:3" ht="12.75">
      <c r="A114" s="30" t="s">
        <v>4</v>
      </c>
      <c r="B114" s="46" t="s">
        <v>112</v>
      </c>
      <c r="C114" s="68">
        <v>0</v>
      </c>
    </row>
    <row r="115" spans="1:3" ht="12.75">
      <c r="A115" s="30" t="s">
        <v>12</v>
      </c>
      <c r="B115" s="46" t="s">
        <v>119</v>
      </c>
      <c r="C115" s="68">
        <v>100000</v>
      </c>
    </row>
    <row r="116" spans="1:3" s="1" customFormat="1" ht="51">
      <c r="A116" s="37" t="s">
        <v>57</v>
      </c>
      <c r="B116" s="50" t="s">
        <v>59</v>
      </c>
      <c r="C116" s="76">
        <f>SUM(C118:C129)</f>
        <v>8252100</v>
      </c>
    </row>
    <row r="117" spans="1:3" s="2" customFormat="1" ht="12.75">
      <c r="A117" s="28"/>
      <c r="B117" s="44" t="s">
        <v>173</v>
      </c>
      <c r="C117" s="75">
        <f>SUM(C118:C129)</f>
        <v>8252100</v>
      </c>
    </row>
    <row r="118" spans="1:3" ht="12.75">
      <c r="A118" s="30" t="s">
        <v>16</v>
      </c>
      <c r="B118" s="46" t="s">
        <v>120</v>
      </c>
      <c r="C118" s="68">
        <v>5000000</v>
      </c>
    </row>
    <row r="119" spans="1:3" ht="12.75">
      <c r="A119" s="30" t="s">
        <v>17</v>
      </c>
      <c r="B119" s="46" t="s">
        <v>121</v>
      </c>
      <c r="C119" s="68">
        <v>600000</v>
      </c>
    </row>
    <row r="120" spans="1:3" ht="12.75">
      <c r="A120" s="30" t="s">
        <v>18</v>
      </c>
      <c r="B120" s="46" t="s">
        <v>122</v>
      </c>
      <c r="C120" s="68">
        <v>3000</v>
      </c>
    </row>
    <row r="121" spans="1:3" ht="12.75">
      <c r="A121" s="30" t="s">
        <v>15</v>
      </c>
      <c r="B121" s="46" t="s">
        <v>123</v>
      </c>
      <c r="C121" s="68">
        <v>350000</v>
      </c>
    </row>
    <row r="122" spans="1:3" ht="12.75">
      <c r="A122" s="30" t="s">
        <v>21</v>
      </c>
      <c r="B122" s="46" t="s">
        <v>124</v>
      </c>
      <c r="C122" s="68">
        <v>200000</v>
      </c>
    </row>
    <row r="123" spans="1:3" ht="12.75">
      <c r="A123" s="30" t="s">
        <v>20</v>
      </c>
      <c r="B123" s="46" t="s">
        <v>125</v>
      </c>
      <c r="C123" s="68">
        <v>14000</v>
      </c>
    </row>
    <row r="124" spans="1:3" ht="12.75">
      <c r="A124" s="30" t="s">
        <v>19</v>
      </c>
      <c r="B124" s="46" t="s">
        <v>126</v>
      </c>
      <c r="C124" s="68">
        <v>250000</v>
      </c>
    </row>
    <row r="125" spans="1:3" ht="12.75">
      <c r="A125" s="30" t="s">
        <v>14</v>
      </c>
      <c r="B125" s="46" t="s">
        <v>127</v>
      </c>
      <c r="C125" s="68">
        <v>1600000</v>
      </c>
    </row>
    <row r="126" spans="1:3" ht="12.75">
      <c r="A126" s="30" t="s">
        <v>196</v>
      </c>
      <c r="B126" s="46" t="s">
        <v>197</v>
      </c>
      <c r="C126" s="68">
        <v>35000</v>
      </c>
    </row>
    <row r="127" spans="1:3" ht="12.75">
      <c r="A127" s="30" t="s">
        <v>4</v>
      </c>
      <c r="B127" s="46" t="s">
        <v>112</v>
      </c>
      <c r="C127" s="68">
        <v>0</v>
      </c>
    </row>
    <row r="128" spans="1:3" ht="12.75">
      <c r="A128" s="30" t="s">
        <v>12</v>
      </c>
      <c r="B128" s="46" t="s">
        <v>119</v>
      </c>
      <c r="C128" s="68">
        <v>200000</v>
      </c>
    </row>
    <row r="129" spans="1:3" ht="12.75">
      <c r="A129" s="30" t="s">
        <v>3</v>
      </c>
      <c r="B129" s="46" t="s">
        <v>113</v>
      </c>
      <c r="C129" s="68">
        <v>100</v>
      </c>
    </row>
    <row r="130" spans="1:3" s="1" customFormat="1" ht="25.5">
      <c r="A130" s="37" t="s">
        <v>60</v>
      </c>
      <c r="B130" s="50" t="s">
        <v>61</v>
      </c>
      <c r="C130" s="76">
        <v>1312775.45</v>
      </c>
    </row>
    <row r="131" spans="1:3" s="2" customFormat="1" ht="12.75">
      <c r="A131" s="28"/>
      <c r="B131" s="44" t="s">
        <v>173</v>
      </c>
      <c r="C131" s="75">
        <v>1312775.45</v>
      </c>
    </row>
    <row r="132" spans="1:3" ht="12.75">
      <c r="A132" s="30" t="s">
        <v>22</v>
      </c>
      <c r="B132" s="46" t="s">
        <v>128</v>
      </c>
      <c r="C132" s="68">
        <v>1312775.45</v>
      </c>
    </row>
    <row r="133" spans="1:3" ht="12.75">
      <c r="A133" s="30" t="s">
        <v>12</v>
      </c>
      <c r="B133" s="46" t="s">
        <v>119</v>
      </c>
      <c r="C133" s="68">
        <v>0</v>
      </c>
    </row>
    <row r="134" spans="1:3" ht="25.5">
      <c r="A134" s="30" t="s">
        <v>198</v>
      </c>
      <c r="B134" s="46" t="s">
        <v>199</v>
      </c>
      <c r="C134" s="68">
        <v>0</v>
      </c>
    </row>
    <row r="135" spans="1:3" s="1" customFormat="1" ht="25.5">
      <c r="A135" s="37" t="s">
        <v>62</v>
      </c>
      <c r="B135" s="50" t="s">
        <v>63</v>
      </c>
      <c r="C135" s="76">
        <f>SUM(C137:C138)</f>
        <v>27998455</v>
      </c>
    </row>
    <row r="136" spans="1:3" s="2" customFormat="1" ht="12.75">
      <c r="A136" s="28"/>
      <c r="B136" s="44" t="s">
        <v>173</v>
      </c>
      <c r="C136" s="75">
        <f>SUM(C137:C138)</f>
        <v>27998455</v>
      </c>
    </row>
    <row r="137" spans="1:3" ht="12.75">
      <c r="A137" s="30" t="s">
        <v>24</v>
      </c>
      <c r="B137" s="46" t="s">
        <v>129</v>
      </c>
      <c r="C137" s="68">
        <v>27198455</v>
      </c>
    </row>
    <row r="138" spans="1:3" ht="13.5" thickBot="1">
      <c r="A138" s="31" t="s">
        <v>23</v>
      </c>
      <c r="B138" s="47" t="s">
        <v>130</v>
      </c>
      <c r="C138" s="77">
        <v>800000</v>
      </c>
    </row>
    <row r="139" spans="1:3" s="2" customFormat="1" ht="13.5" thickBot="1">
      <c r="A139" s="12" t="s">
        <v>64</v>
      </c>
      <c r="B139" s="48" t="s">
        <v>65</v>
      </c>
      <c r="C139" s="14">
        <f>SUM(C141,C144,C147,C159,C156,C153)</f>
        <v>32485880</v>
      </c>
    </row>
    <row r="140" spans="1:3" s="2" customFormat="1" ht="12.75">
      <c r="A140" s="28"/>
      <c r="B140" s="44" t="s">
        <v>173</v>
      </c>
      <c r="C140" s="75">
        <f>SUM(C142,C145,C148,C160,C154,C157)</f>
        <v>32485880</v>
      </c>
    </row>
    <row r="141" spans="1:3" s="1" customFormat="1" ht="25.5">
      <c r="A141" s="32" t="s">
        <v>66</v>
      </c>
      <c r="B141" s="49" t="s">
        <v>67</v>
      </c>
      <c r="C141" s="67">
        <f>SUM(C143)</f>
        <v>26167157</v>
      </c>
    </row>
    <row r="142" spans="1:3" s="2" customFormat="1" ht="12.75">
      <c r="A142" s="28"/>
      <c r="B142" s="44" t="s">
        <v>173</v>
      </c>
      <c r="C142" s="75">
        <f>SUM(C143)</f>
        <v>26167157</v>
      </c>
    </row>
    <row r="143" spans="1:3" ht="12.75">
      <c r="A143" s="30" t="s">
        <v>25</v>
      </c>
      <c r="B143" s="46" t="s">
        <v>131</v>
      </c>
      <c r="C143" s="68">
        <v>26167157</v>
      </c>
    </row>
    <row r="144" spans="1:3" s="1" customFormat="1" ht="12.75">
      <c r="A144" s="37" t="s">
        <v>68</v>
      </c>
      <c r="B144" s="50" t="s">
        <v>69</v>
      </c>
      <c r="C144" s="76">
        <f>SUM(C146)</f>
        <v>5393849</v>
      </c>
    </row>
    <row r="145" spans="1:3" s="2" customFormat="1" ht="12.75">
      <c r="A145" s="28"/>
      <c r="B145" s="44" t="s">
        <v>173</v>
      </c>
      <c r="C145" s="75">
        <f>SUM(C146)</f>
        <v>5393849</v>
      </c>
    </row>
    <row r="146" spans="1:3" ht="12.75">
      <c r="A146" s="30" t="s">
        <v>25</v>
      </c>
      <c r="B146" s="46" t="s">
        <v>131</v>
      </c>
      <c r="C146" s="68">
        <v>5393849</v>
      </c>
    </row>
    <row r="147" spans="1:3" s="1" customFormat="1" ht="12.75">
      <c r="A147" s="37" t="s">
        <v>70</v>
      </c>
      <c r="B147" s="50" t="s">
        <v>71</v>
      </c>
      <c r="C147" s="76">
        <f>SUM(C149:C152)</f>
        <v>280000</v>
      </c>
    </row>
    <row r="148" spans="1:3" s="2" customFormat="1" ht="12.75">
      <c r="A148" s="28"/>
      <c r="B148" s="44" t="s">
        <v>173</v>
      </c>
      <c r="C148" s="75">
        <f>SUM(C149:C152)</f>
        <v>280000</v>
      </c>
    </row>
    <row r="149" spans="1:3" ht="12.75">
      <c r="A149" s="30" t="s">
        <v>4</v>
      </c>
      <c r="B149" s="46" t="s">
        <v>112</v>
      </c>
      <c r="C149" s="68">
        <v>30000</v>
      </c>
    </row>
    <row r="150" spans="1:3" ht="12.75">
      <c r="A150" s="30" t="s">
        <v>3</v>
      </c>
      <c r="B150" s="46" t="s">
        <v>113</v>
      </c>
      <c r="C150" s="68">
        <v>200000</v>
      </c>
    </row>
    <row r="151" spans="1:3" ht="12.75">
      <c r="A151" s="30" t="s">
        <v>200</v>
      </c>
      <c r="B151" s="46" t="s">
        <v>113</v>
      </c>
      <c r="C151" s="68">
        <v>0</v>
      </c>
    </row>
    <row r="152" spans="1:3" ht="12.75">
      <c r="A152" s="30" t="s">
        <v>1</v>
      </c>
      <c r="B152" s="46" t="s">
        <v>110</v>
      </c>
      <c r="C152" s="68">
        <v>50000</v>
      </c>
    </row>
    <row r="153" spans="1:3" s="1" customFormat="1" ht="12.75">
      <c r="A153" s="37" t="s">
        <v>201</v>
      </c>
      <c r="B153" s="50" t="s">
        <v>202</v>
      </c>
      <c r="C153" s="76">
        <f>SUM(C154)</f>
        <v>0</v>
      </c>
    </row>
    <row r="154" spans="1:3" s="2" customFormat="1" ht="12.75">
      <c r="A154" s="28"/>
      <c r="B154" s="44" t="s">
        <v>173</v>
      </c>
      <c r="C154" s="75">
        <f>SUM(C155)</f>
        <v>0</v>
      </c>
    </row>
    <row r="155" spans="1:3" ht="12.75">
      <c r="A155" s="30" t="s">
        <v>203</v>
      </c>
      <c r="B155" s="46" t="s">
        <v>204</v>
      </c>
      <c r="C155" s="68">
        <v>0</v>
      </c>
    </row>
    <row r="156" spans="1:3" s="1" customFormat="1" ht="12.75">
      <c r="A156" s="37" t="s">
        <v>205</v>
      </c>
      <c r="B156" s="50" t="s">
        <v>206</v>
      </c>
      <c r="C156" s="76">
        <f>SUM(C157)</f>
        <v>0</v>
      </c>
    </row>
    <row r="157" spans="1:3" s="2" customFormat="1" ht="12.75">
      <c r="A157" s="28"/>
      <c r="B157" s="44" t="s">
        <v>173</v>
      </c>
      <c r="C157" s="75">
        <f>SUM(C158)</f>
        <v>0</v>
      </c>
    </row>
    <row r="158" spans="1:3" ht="12.75">
      <c r="A158" s="30" t="s">
        <v>203</v>
      </c>
      <c r="B158" s="46" t="s">
        <v>204</v>
      </c>
      <c r="C158" s="68">
        <v>0</v>
      </c>
    </row>
    <row r="159" spans="1:3" s="1" customFormat="1" ht="12.75">
      <c r="A159" s="37" t="s">
        <v>72</v>
      </c>
      <c r="B159" s="50" t="s">
        <v>73</v>
      </c>
      <c r="C159" s="76">
        <f>SUM(C161)</f>
        <v>644874</v>
      </c>
    </row>
    <row r="160" spans="1:3" s="2" customFormat="1" ht="12.75">
      <c r="A160" s="28"/>
      <c r="B160" s="44" t="s">
        <v>173</v>
      </c>
      <c r="C160" s="75">
        <f>SUM(C161)</f>
        <v>644874</v>
      </c>
    </row>
    <row r="161" spans="1:3" ht="13.5" thickBot="1">
      <c r="A161" s="31" t="s">
        <v>25</v>
      </c>
      <c r="B161" s="47" t="s">
        <v>131</v>
      </c>
      <c r="C161" s="77">
        <v>644874</v>
      </c>
    </row>
    <row r="162" spans="1:3" s="2" customFormat="1" ht="13.5" thickBot="1">
      <c r="A162" s="12" t="s">
        <v>74</v>
      </c>
      <c r="B162" s="48" t="s">
        <v>75</v>
      </c>
      <c r="C162" s="14">
        <f>SUM(C165,C172,C179,C190,C193)</f>
        <v>1302488</v>
      </c>
    </row>
    <row r="163" spans="1:3" s="2" customFormat="1" ht="12.75">
      <c r="A163" s="28"/>
      <c r="B163" s="44" t="s">
        <v>173</v>
      </c>
      <c r="C163" s="75">
        <f>SUM(C166,C173,C180,C191,C194)</f>
        <v>1302488</v>
      </c>
    </row>
    <row r="164" spans="1:3" s="2" customFormat="1" ht="12.75">
      <c r="A164" s="62"/>
      <c r="B164" s="63" t="s">
        <v>174</v>
      </c>
      <c r="C164" s="74">
        <f>SUM(C181)</f>
        <v>0</v>
      </c>
    </row>
    <row r="165" spans="1:3" s="1" customFormat="1" ht="12.75">
      <c r="A165" s="32" t="s">
        <v>76</v>
      </c>
      <c r="B165" s="49" t="s">
        <v>77</v>
      </c>
      <c r="C165" s="67">
        <f>SUM(C166)</f>
        <v>95100</v>
      </c>
    </row>
    <row r="166" spans="1:3" s="2" customFormat="1" ht="12.75">
      <c r="A166" s="28"/>
      <c r="B166" s="44" t="s">
        <v>173</v>
      </c>
      <c r="C166" s="75">
        <f>SUM(C167:C171)</f>
        <v>95100</v>
      </c>
    </row>
    <row r="167" spans="1:3" s="2" customFormat="1" ht="12.75">
      <c r="A167" s="33" t="s">
        <v>4</v>
      </c>
      <c r="B167" s="51" t="s">
        <v>112</v>
      </c>
      <c r="C167" s="81">
        <v>0</v>
      </c>
    </row>
    <row r="168" spans="1:3" ht="51">
      <c r="A168" s="30" t="s">
        <v>2</v>
      </c>
      <c r="B168" s="46" t="s">
        <v>109</v>
      </c>
      <c r="C168" s="68">
        <v>78300</v>
      </c>
    </row>
    <row r="169" spans="1:3" ht="12.75">
      <c r="A169" s="30" t="s">
        <v>27</v>
      </c>
      <c r="B169" s="46" t="s">
        <v>132</v>
      </c>
      <c r="C169" s="68">
        <v>10100</v>
      </c>
    </row>
    <row r="170" spans="1:3" ht="25.5">
      <c r="A170" s="30" t="s">
        <v>11</v>
      </c>
      <c r="B170" s="46" t="s">
        <v>117</v>
      </c>
      <c r="C170" s="68">
        <v>0</v>
      </c>
    </row>
    <row r="171" spans="1:3" ht="12.75">
      <c r="A171" s="30" t="s">
        <v>1</v>
      </c>
      <c r="B171" s="46" t="s">
        <v>110</v>
      </c>
      <c r="C171" s="68">
        <v>6700</v>
      </c>
    </row>
    <row r="172" spans="1:3" s="1" customFormat="1" ht="12.75">
      <c r="A172" s="37" t="s">
        <v>78</v>
      </c>
      <c r="B172" s="50" t="s">
        <v>79</v>
      </c>
      <c r="C172" s="76">
        <f>SUM(C173)</f>
        <v>1108558</v>
      </c>
    </row>
    <row r="173" spans="1:3" s="2" customFormat="1" ht="12.75">
      <c r="A173" s="28"/>
      <c r="B173" s="44" t="s">
        <v>173</v>
      </c>
      <c r="C173" s="75">
        <f>SUM(C174:C178)</f>
        <v>1108558</v>
      </c>
    </row>
    <row r="174" spans="1:3" ht="51">
      <c r="A174" s="30" t="s">
        <v>2</v>
      </c>
      <c r="B174" s="46" t="s">
        <v>109</v>
      </c>
      <c r="C174" s="68">
        <v>14308</v>
      </c>
    </row>
    <row r="175" spans="1:3" ht="12.75">
      <c r="A175" s="30" t="s">
        <v>27</v>
      </c>
      <c r="B175" s="46" t="s">
        <v>132</v>
      </c>
      <c r="C175" s="68">
        <v>1094250</v>
      </c>
    </row>
    <row r="176" spans="1:3" ht="25.5">
      <c r="A176" s="30" t="s">
        <v>11</v>
      </c>
      <c r="B176" s="46" t="s">
        <v>117</v>
      </c>
      <c r="C176" s="68">
        <v>0</v>
      </c>
    </row>
    <row r="177" spans="1:3" ht="12.75">
      <c r="A177" s="30" t="s">
        <v>1</v>
      </c>
      <c r="B177" s="46" t="s">
        <v>110</v>
      </c>
      <c r="C177" s="68">
        <v>0</v>
      </c>
    </row>
    <row r="178" spans="1:3" ht="38.25">
      <c r="A178" s="30" t="s">
        <v>154</v>
      </c>
      <c r="B178" s="46" t="s">
        <v>114</v>
      </c>
      <c r="C178" s="68">
        <v>0</v>
      </c>
    </row>
    <row r="179" spans="1:3" s="1" customFormat="1" ht="12.75">
      <c r="A179" s="37" t="s">
        <v>80</v>
      </c>
      <c r="B179" s="50" t="s">
        <v>81</v>
      </c>
      <c r="C179" s="76">
        <f>SUM(C180:C181)</f>
        <v>87830</v>
      </c>
    </row>
    <row r="180" spans="1:3" s="2" customFormat="1" ht="12.75">
      <c r="A180" s="28"/>
      <c r="B180" s="44" t="s">
        <v>173</v>
      </c>
      <c r="C180" s="75">
        <f>SUM(C182:C188)</f>
        <v>87830</v>
      </c>
    </row>
    <row r="181" spans="1:3" s="2" customFormat="1" ht="12.75">
      <c r="A181" s="28"/>
      <c r="B181" s="44" t="s">
        <v>174</v>
      </c>
      <c r="C181" s="75">
        <f>SUM(C189)</f>
        <v>0</v>
      </c>
    </row>
    <row r="182" spans="1:3" s="2" customFormat="1" ht="12.75">
      <c r="A182" s="33" t="s">
        <v>4</v>
      </c>
      <c r="B182" s="51" t="s">
        <v>112</v>
      </c>
      <c r="C182" s="81">
        <v>0</v>
      </c>
    </row>
    <row r="183" spans="1:3" ht="51">
      <c r="A183" s="30" t="s">
        <v>2</v>
      </c>
      <c r="B183" s="46" t="s">
        <v>109</v>
      </c>
      <c r="C183" s="68">
        <v>65168</v>
      </c>
    </row>
    <row r="184" spans="1:3" ht="12.75">
      <c r="A184" s="30" t="s">
        <v>27</v>
      </c>
      <c r="B184" s="46" t="s">
        <v>132</v>
      </c>
      <c r="C184" s="68">
        <v>22662</v>
      </c>
    </row>
    <row r="185" spans="1:3" ht="12.75">
      <c r="A185" s="30" t="s">
        <v>221</v>
      </c>
      <c r="B185" s="46" t="s">
        <v>113</v>
      </c>
      <c r="C185" s="68"/>
    </row>
    <row r="186" spans="1:3" ht="25.5">
      <c r="A186" s="30" t="s">
        <v>11</v>
      </c>
      <c r="B186" s="46" t="s">
        <v>117</v>
      </c>
      <c r="C186" s="68">
        <v>0</v>
      </c>
    </row>
    <row r="187" spans="1:3" ht="12.75">
      <c r="A187" s="30" t="s">
        <v>1</v>
      </c>
      <c r="B187" s="46" t="s">
        <v>110</v>
      </c>
      <c r="C187" s="68">
        <v>0</v>
      </c>
    </row>
    <row r="188" spans="1:3" ht="38.25">
      <c r="A188" s="30" t="s">
        <v>154</v>
      </c>
      <c r="B188" s="46" t="s">
        <v>114</v>
      </c>
      <c r="C188" s="68">
        <v>0</v>
      </c>
    </row>
    <row r="189" spans="1:3" ht="38.25">
      <c r="A189" s="30" t="s">
        <v>185</v>
      </c>
      <c r="B189" s="46" t="s">
        <v>177</v>
      </c>
      <c r="C189" s="68">
        <v>0</v>
      </c>
    </row>
    <row r="190" spans="1:3" s="1" customFormat="1" ht="25.5">
      <c r="A190" s="37" t="s">
        <v>82</v>
      </c>
      <c r="B190" s="50" t="s">
        <v>83</v>
      </c>
      <c r="C190" s="76">
        <f>SUM(C192:C192)</f>
        <v>11000</v>
      </c>
    </row>
    <row r="191" spans="1:3" s="2" customFormat="1" ht="12.75">
      <c r="A191" s="28"/>
      <c r="B191" s="44" t="s">
        <v>173</v>
      </c>
      <c r="C191" s="75">
        <f>SUM(C192:C192)</f>
        <v>11000</v>
      </c>
    </row>
    <row r="192" spans="1:3" ht="12.75">
      <c r="A192" s="30" t="s">
        <v>1</v>
      </c>
      <c r="B192" s="46" t="s">
        <v>110</v>
      </c>
      <c r="C192" s="68">
        <v>11000</v>
      </c>
    </row>
    <row r="193" spans="1:3" s="1" customFormat="1" ht="12.75">
      <c r="A193" s="37" t="s">
        <v>84</v>
      </c>
      <c r="B193" s="50" t="s">
        <v>31</v>
      </c>
      <c r="C193" s="76">
        <f>SUM(C194)</f>
        <v>0</v>
      </c>
    </row>
    <row r="194" spans="1:3" s="2" customFormat="1" ht="12.75">
      <c r="A194" s="28"/>
      <c r="B194" s="44" t="s">
        <v>173</v>
      </c>
      <c r="C194" s="75">
        <f>SUM(C195:C196)</f>
        <v>0</v>
      </c>
    </row>
    <row r="195" spans="1:3" s="1" customFormat="1" ht="12.75">
      <c r="A195" s="38" t="s">
        <v>27</v>
      </c>
      <c r="B195" s="58" t="s">
        <v>132</v>
      </c>
      <c r="C195" s="83">
        <v>0</v>
      </c>
    </row>
    <row r="196" spans="1:3" ht="26.25" thickBot="1">
      <c r="A196" s="30" t="s">
        <v>222</v>
      </c>
      <c r="B196" s="46" t="s">
        <v>223</v>
      </c>
      <c r="C196" s="68">
        <v>0</v>
      </c>
    </row>
    <row r="197" spans="1:3" ht="13.5" thickBot="1">
      <c r="A197" s="18" t="s">
        <v>155</v>
      </c>
      <c r="B197" s="59" t="s">
        <v>156</v>
      </c>
      <c r="C197" s="85">
        <f>SUM(C199)</f>
        <v>3000</v>
      </c>
    </row>
    <row r="198" spans="1:3" s="2" customFormat="1" ht="12.75">
      <c r="A198" s="28"/>
      <c r="B198" s="44" t="s">
        <v>173</v>
      </c>
      <c r="C198" s="75">
        <f>SUM(C200)</f>
        <v>3000</v>
      </c>
    </row>
    <row r="199" spans="1:3" ht="12.75">
      <c r="A199" s="112" t="s">
        <v>157</v>
      </c>
      <c r="B199" s="60" t="s">
        <v>31</v>
      </c>
      <c r="C199" s="86">
        <f>SUM(C201)</f>
        <v>3000</v>
      </c>
    </row>
    <row r="200" spans="1:3" s="2" customFormat="1" ht="12.75">
      <c r="A200" s="28"/>
      <c r="B200" s="44" t="s">
        <v>173</v>
      </c>
      <c r="C200" s="75">
        <f>SUM(C201)</f>
        <v>3000</v>
      </c>
    </row>
    <row r="201" spans="1:3" ht="39" thickBot="1">
      <c r="A201" s="31" t="s">
        <v>144</v>
      </c>
      <c r="B201" s="47" t="s">
        <v>149</v>
      </c>
      <c r="C201" s="77">
        <v>3000</v>
      </c>
    </row>
    <row r="202" spans="1:3" s="2" customFormat="1" ht="13.5" thickBot="1">
      <c r="A202" s="12" t="s">
        <v>85</v>
      </c>
      <c r="B202" s="48" t="s">
        <v>86</v>
      </c>
      <c r="C202" s="20">
        <f>SUM(C204,C208,C211,C217,C223,C235,C240,C245,C229,C232)</f>
        <v>19579000</v>
      </c>
    </row>
    <row r="203" spans="1:3" s="2" customFormat="1" ht="12.75">
      <c r="A203" s="28"/>
      <c r="B203" s="44" t="s">
        <v>173</v>
      </c>
      <c r="C203" s="27">
        <f>SUM(C205,C209,C212,C218,C224,C236,C246,C241,C230,C233)</f>
        <v>19579000</v>
      </c>
    </row>
    <row r="204" spans="1:3" s="1" customFormat="1" ht="12.75">
      <c r="A204" s="32" t="s">
        <v>137</v>
      </c>
      <c r="B204" s="49" t="s">
        <v>138</v>
      </c>
      <c r="C204" s="67">
        <f>SUM(C206:C207)</f>
        <v>564000</v>
      </c>
    </row>
    <row r="205" spans="1:3" s="2" customFormat="1" ht="12.75">
      <c r="A205" s="28"/>
      <c r="B205" s="44" t="s">
        <v>173</v>
      </c>
      <c r="C205" s="75">
        <f>SUM(C206:C207)</f>
        <v>564000</v>
      </c>
    </row>
    <row r="206" spans="1:3" s="3" customFormat="1" ht="51">
      <c r="A206" s="31" t="s">
        <v>2</v>
      </c>
      <c r="B206" s="47" t="s">
        <v>109</v>
      </c>
      <c r="C206" s="77">
        <v>4000</v>
      </c>
    </row>
    <row r="207" spans="1:3" s="3" customFormat="1" ht="12.75">
      <c r="A207" s="30" t="s">
        <v>27</v>
      </c>
      <c r="B207" s="46" t="s">
        <v>132</v>
      </c>
      <c r="C207" s="68">
        <v>560000</v>
      </c>
    </row>
    <row r="208" spans="1:3" s="3" customFormat="1" ht="12.75">
      <c r="A208" s="112" t="s">
        <v>158</v>
      </c>
      <c r="B208" s="60" t="s">
        <v>159</v>
      </c>
      <c r="C208" s="86">
        <f>SUM(C210)</f>
        <v>527000</v>
      </c>
    </row>
    <row r="209" spans="1:3" s="2" customFormat="1" ht="12.75">
      <c r="A209" s="28"/>
      <c r="B209" s="44" t="s">
        <v>173</v>
      </c>
      <c r="C209" s="75">
        <f>SUM(C210)</f>
        <v>527000</v>
      </c>
    </row>
    <row r="210" spans="1:3" s="3" customFormat="1" ht="38.25">
      <c r="A210" s="30" t="s">
        <v>144</v>
      </c>
      <c r="B210" s="46" t="s">
        <v>149</v>
      </c>
      <c r="C210" s="68">
        <v>527000</v>
      </c>
    </row>
    <row r="211" spans="1:3" s="3" customFormat="1" ht="25.5">
      <c r="A211" s="39" t="s">
        <v>160</v>
      </c>
      <c r="B211" s="53" t="s">
        <v>161</v>
      </c>
      <c r="C211" s="80">
        <f>SUM(C215:C216)</f>
        <v>14227000</v>
      </c>
    </row>
    <row r="212" spans="1:3" s="2" customFormat="1" ht="12.75">
      <c r="A212" s="28"/>
      <c r="B212" s="44" t="s">
        <v>173</v>
      </c>
      <c r="C212" s="75">
        <f>SUM(C215:C216)</f>
        <v>14227000</v>
      </c>
    </row>
    <row r="213" spans="1:3" s="2" customFormat="1" ht="12.75">
      <c r="A213" s="33" t="s">
        <v>3</v>
      </c>
      <c r="B213" s="51" t="s">
        <v>113</v>
      </c>
      <c r="C213" s="81">
        <v>0</v>
      </c>
    </row>
    <row r="214" spans="1:3" s="2" customFormat="1" ht="12.75">
      <c r="A214" s="33" t="s">
        <v>1</v>
      </c>
      <c r="B214" s="51" t="s">
        <v>110</v>
      </c>
      <c r="C214" s="81">
        <v>0</v>
      </c>
    </row>
    <row r="215" spans="1:3" s="3" customFormat="1" ht="38.25">
      <c r="A215" s="33" t="s">
        <v>144</v>
      </c>
      <c r="B215" s="51" t="s">
        <v>149</v>
      </c>
      <c r="C215" s="81">
        <v>14087000</v>
      </c>
    </row>
    <row r="216" spans="1:3" s="3" customFormat="1" ht="38.25">
      <c r="A216" s="33" t="s">
        <v>139</v>
      </c>
      <c r="B216" s="51" t="s">
        <v>140</v>
      </c>
      <c r="C216" s="81">
        <v>140000</v>
      </c>
    </row>
    <row r="217" spans="1:3" s="3" customFormat="1" ht="63.75">
      <c r="A217" s="39" t="s">
        <v>162</v>
      </c>
      <c r="B217" s="53" t="s">
        <v>163</v>
      </c>
      <c r="C217" s="80">
        <f>SUM(C218)</f>
        <v>134000</v>
      </c>
    </row>
    <row r="218" spans="1:3" s="2" customFormat="1" ht="12.75">
      <c r="A218" s="28"/>
      <c r="B218" s="44" t="s">
        <v>173</v>
      </c>
      <c r="C218" s="27">
        <f>SUM(C219:C222)</f>
        <v>134000</v>
      </c>
    </row>
    <row r="219" spans="1:3" s="2" customFormat="1" ht="25.5">
      <c r="A219" s="33" t="s">
        <v>167</v>
      </c>
      <c r="B219" s="51" t="s">
        <v>186</v>
      </c>
      <c r="C219" s="81">
        <v>0</v>
      </c>
    </row>
    <row r="220" spans="1:3" s="2" customFormat="1" ht="25.5">
      <c r="A220" s="33" t="s">
        <v>169</v>
      </c>
      <c r="B220" s="51" t="s">
        <v>186</v>
      </c>
      <c r="C220" s="81">
        <v>0</v>
      </c>
    </row>
    <row r="221" spans="1:3" s="3" customFormat="1" ht="38.25">
      <c r="A221" s="33" t="s">
        <v>144</v>
      </c>
      <c r="B221" s="51" t="s">
        <v>149</v>
      </c>
      <c r="C221" s="81">
        <v>29000</v>
      </c>
    </row>
    <row r="222" spans="1:3" s="3" customFormat="1" ht="38.25">
      <c r="A222" s="33" t="s">
        <v>26</v>
      </c>
      <c r="B222" s="51" t="s">
        <v>224</v>
      </c>
      <c r="C222" s="81">
        <v>105000</v>
      </c>
    </row>
    <row r="223" spans="1:3" s="1" customFormat="1" ht="25.5">
      <c r="A223" s="37" t="s">
        <v>87</v>
      </c>
      <c r="B223" s="50" t="s">
        <v>88</v>
      </c>
      <c r="C223" s="76">
        <f>SUM(C225:C228)</f>
        <v>2045000</v>
      </c>
    </row>
    <row r="224" spans="1:3" s="2" customFormat="1" ht="12.75">
      <c r="A224" s="28"/>
      <c r="B224" s="44" t="s">
        <v>173</v>
      </c>
      <c r="C224" s="75">
        <f>SUM(C225:C228)</f>
        <v>2045000</v>
      </c>
    </row>
    <row r="225" spans="1:3" s="2" customFormat="1" ht="12.75">
      <c r="A225" s="33" t="s">
        <v>3</v>
      </c>
      <c r="B225" s="51" t="s">
        <v>207</v>
      </c>
      <c r="C225" s="87">
        <v>0</v>
      </c>
    </row>
    <row r="226" spans="1:3" s="2" customFormat="1" ht="12.75">
      <c r="A226" s="33" t="s">
        <v>1</v>
      </c>
      <c r="B226" s="51" t="s">
        <v>110</v>
      </c>
      <c r="C226" s="87">
        <v>100000</v>
      </c>
    </row>
    <row r="227" spans="1:3" ht="38.25">
      <c r="A227" s="30" t="s">
        <v>144</v>
      </c>
      <c r="B227" s="46" t="s">
        <v>149</v>
      </c>
      <c r="C227" s="68">
        <v>0</v>
      </c>
    </row>
    <row r="228" spans="1:3" ht="25.5">
      <c r="A228" s="30" t="s">
        <v>26</v>
      </c>
      <c r="B228" s="46" t="s">
        <v>133</v>
      </c>
      <c r="C228" s="68">
        <v>1945000</v>
      </c>
    </row>
    <row r="229" spans="1:3" s="1" customFormat="1" ht="12.75">
      <c r="A229" s="37" t="s">
        <v>208</v>
      </c>
      <c r="B229" s="50" t="s">
        <v>209</v>
      </c>
      <c r="C229" s="76">
        <f>SUM(C230)</f>
        <v>0</v>
      </c>
    </row>
    <row r="230" spans="1:3" s="2" customFormat="1" ht="12.75">
      <c r="A230" s="28"/>
      <c r="B230" s="44" t="s">
        <v>173</v>
      </c>
      <c r="C230" s="75">
        <f>SUM(C231)</f>
        <v>0</v>
      </c>
    </row>
    <row r="231" spans="1:3" s="2" customFormat="1" ht="12.75">
      <c r="A231" s="33" t="s">
        <v>1</v>
      </c>
      <c r="B231" s="51" t="s">
        <v>110</v>
      </c>
      <c r="C231" s="87">
        <v>0</v>
      </c>
    </row>
    <row r="232" spans="1:3" s="1" customFormat="1" ht="12.75">
      <c r="A232" s="37" t="s">
        <v>239</v>
      </c>
      <c r="B232" s="50" t="s">
        <v>240</v>
      </c>
      <c r="C232" s="76">
        <f>SUM(C233)</f>
        <v>1170000</v>
      </c>
    </row>
    <row r="233" spans="1:3" s="2" customFormat="1" ht="12.75">
      <c r="A233" s="28"/>
      <c r="B233" s="44" t="s">
        <v>173</v>
      </c>
      <c r="C233" s="75">
        <f>SUM(C234)</f>
        <v>1170000</v>
      </c>
    </row>
    <row r="234" spans="1:3" s="2" customFormat="1" ht="25.5">
      <c r="A234" s="30" t="s">
        <v>26</v>
      </c>
      <c r="B234" s="46" t="s">
        <v>133</v>
      </c>
      <c r="C234" s="87">
        <v>1170000</v>
      </c>
    </row>
    <row r="235" spans="1:3" s="1" customFormat="1" ht="12.75">
      <c r="A235" s="37" t="s">
        <v>89</v>
      </c>
      <c r="B235" s="50" t="s">
        <v>90</v>
      </c>
      <c r="C235" s="76">
        <f>SUM(C237:C239)</f>
        <v>779000</v>
      </c>
    </row>
    <row r="236" spans="1:3" s="2" customFormat="1" ht="12.75">
      <c r="A236" s="28"/>
      <c r="B236" s="44" t="s">
        <v>173</v>
      </c>
      <c r="C236" s="75">
        <f>SUM(C237:C239)</f>
        <v>779000</v>
      </c>
    </row>
    <row r="237" spans="1:3" s="1" customFormat="1" ht="25.5">
      <c r="A237" s="33" t="s">
        <v>167</v>
      </c>
      <c r="B237" s="51" t="s">
        <v>168</v>
      </c>
      <c r="C237" s="81">
        <v>0</v>
      </c>
    </row>
    <row r="238" spans="1:3" s="1" customFormat="1" ht="25.5">
      <c r="A238" s="33" t="s">
        <v>169</v>
      </c>
      <c r="B238" s="51" t="s">
        <v>168</v>
      </c>
      <c r="C238" s="81">
        <v>0</v>
      </c>
    </row>
    <row r="239" spans="1:3" ht="25.5">
      <c r="A239" s="30" t="s">
        <v>26</v>
      </c>
      <c r="B239" s="46" t="s">
        <v>133</v>
      </c>
      <c r="C239" s="68">
        <v>779000</v>
      </c>
    </row>
    <row r="240" spans="1:3" s="1" customFormat="1" ht="25.5">
      <c r="A240" s="37" t="s">
        <v>91</v>
      </c>
      <c r="B240" s="50" t="s">
        <v>92</v>
      </c>
      <c r="C240" s="76">
        <f>SUM(C242:C244)</f>
        <v>133000</v>
      </c>
    </row>
    <row r="241" spans="1:3" s="2" customFormat="1" ht="12.75">
      <c r="A241" s="28"/>
      <c r="B241" s="44" t="s">
        <v>173</v>
      </c>
      <c r="C241" s="75">
        <f>SUM(C242:C244)</f>
        <v>133000</v>
      </c>
    </row>
    <row r="242" spans="1:3" ht="12.75">
      <c r="A242" s="30" t="s">
        <v>27</v>
      </c>
      <c r="B242" s="46" t="s">
        <v>132</v>
      </c>
      <c r="C242" s="68">
        <v>85000</v>
      </c>
    </row>
    <row r="243" spans="1:3" ht="12.75">
      <c r="A243" s="30" t="s">
        <v>3</v>
      </c>
      <c r="B243" s="46" t="s">
        <v>113</v>
      </c>
      <c r="C243" s="68">
        <v>0</v>
      </c>
    </row>
    <row r="244" spans="1:3" ht="38.25">
      <c r="A244" s="30" t="s">
        <v>144</v>
      </c>
      <c r="B244" s="46" t="s">
        <v>149</v>
      </c>
      <c r="C244" s="68">
        <v>48000</v>
      </c>
    </row>
    <row r="245" spans="1:3" s="1" customFormat="1" ht="12.75">
      <c r="A245" s="37" t="s">
        <v>93</v>
      </c>
      <c r="B245" s="50" t="s">
        <v>31</v>
      </c>
      <c r="C245" s="76">
        <f>SUM(C247:C251)</f>
        <v>0</v>
      </c>
    </row>
    <row r="246" spans="1:3" s="2" customFormat="1" ht="12.75">
      <c r="A246" s="28"/>
      <c r="B246" s="44" t="s">
        <v>173</v>
      </c>
      <c r="C246" s="75">
        <f>SUM(C247:C251)</f>
        <v>0</v>
      </c>
    </row>
    <row r="247" spans="1:3" s="2" customFormat="1" ht="12.75">
      <c r="A247" s="38" t="s">
        <v>1</v>
      </c>
      <c r="B247" s="58" t="s">
        <v>110</v>
      </c>
      <c r="C247" s="83">
        <v>0</v>
      </c>
    </row>
    <row r="248" spans="1:3" ht="25.5">
      <c r="A248" s="31" t="s">
        <v>167</v>
      </c>
      <c r="B248" s="47" t="s">
        <v>168</v>
      </c>
      <c r="C248" s="77">
        <v>0</v>
      </c>
    </row>
    <row r="249" spans="1:3" ht="25.5">
      <c r="A249" s="31" t="s">
        <v>169</v>
      </c>
      <c r="B249" s="47" t="s">
        <v>168</v>
      </c>
      <c r="C249" s="77">
        <v>0</v>
      </c>
    </row>
    <row r="250" spans="1:3" ht="60">
      <c r="A250" s="100" t="s">
        <v>225</v>
      </c>
      <c r="B250" s="101" t="s">
        <v>226</v>
      </c>
      <c r="C250" s="102"/>
    </row>
    <row r="251" spans="1:3" ht="26.25" thickBot="1">
      <c r="A251" s="31" t="s">
        <v>26</v>
      </c>
      <c r="B251" s="47" t="s">
        <v>133</v>
      </c>
      <c r="C251" s="77">
        <v>0</v>
      </c>
    </row>
    <row r="252" spans="1:3" s="2" customFormat="1" ht="13.5" thickBot="1">
      <c r="A252" s="12" t="s">
        <v>94</v>
      </c>
      <c r="B252" s="48" t="s">
        <v>95</v>
      </c>
      <c r="C252" s="14">
        <f>SUM(C254,)</f>
        <v>140438</v>
      </c>
    </row>
    <row r="253" spans="1:3" s="2" customFormat="1" ht="12.75">
      <c r="A253" s="64"/>
      <c r="B253" s="65" t="s">
        <v>173</v>
      </c>
      <c r="C253" s="66">
        <f>SUM(C255)</f>
        <v>140438</v>
      </c>
    </row>
    <row r="254" spans="1:3" s="1" customFormat="1" ht="12.75">
      <c r="A254" s="32" t="s">
        <v>96</v>
      </c>
      <c r="B254" s="49" t="s">
        <v>97</v>
      </c>
      <c r="C254" s="67">
        <f>SUM(C255)</f>
        <v>140438</v>
      </c>
    </row>
    <row r="255" spans="1:3" s="2" customFormat="1" ht="12.75">
      <c r="A255" s="28"/>
      <c r="B255" s="44" t="s">
        <v>173</v>
      </c>
      <c r="C255" s="75">
        <f>SUM(C256:C257)</f>
        <v>140438</v>
      </c>
    </row>
    <row r="256" spans="1:3" ht="12.75">
      <c r="A256" s="30" t="s">
        <v>27</v>
      </c>
      <c r="B256" s="46" t="s">
        <v>132</v>
      </c>
      <c r="C256" s="68">
        <v>140438</v>
      </c>
    </row>
    <row r="257" spans="1:3" ht="13.5" thickBot="1">
      <c r="A257" s="41" t="s">
        <v>1</v>
      </c>
      <c r="B257" s="61" t="s">
        <v>110</v>
      </c>
      <c r="C257" s="69">
        <v>0</v>
      </c>
    </row>
    <row r="258" spans="1:3" s="2" customFormat="1" ht="13.5" thickBot="1">
      <c r="A258" s="12" t="s">
        <v>98</v>
      </c>
      <c r="B258" s="48" t="s">
        <v>99</v>
      </c>
      <c r="C258" s="14">
        <f>SUM(C260)</f>
        <v>0</v>
      </c>
    </row>
    <row r="259" spans="1:3" s="2" customFormat="1" ht="12.75">
      <c r="A259" s="28"/>
      <c r="B259" s="44" t="s">
        <v>173</v>
      </c>
      <c r="C259" s="75">
        <f>SUM(C261)</f>
        <v>0</v>
      </c>
    </row>
    <row r="260" spans="1:3" s="1" customFormat="1" ht="12.75">
      <c r="A260" s="32" t="s">
        <v>100</v>
      </c>
      <c r="B260" s="49" t="s">
        <v>101</v>
      </c>
      <c r="C260" s="67">
        <f>SUM(C262)</f>
        <v>0</v>
      </c>
    </row>
    <row r="261" spans="1:3" s="2" customFormat="1" ht="12.75">
      <c r="A261" s="28"/>
      <c r="B261" s="44" t="s">
        <v>173</v>
      </c>
      <c r="C261" s="75">
        <f>SUM(C262)</f>
        <v>0</v>
      </c>
    </row>
    <row r="262" spans="1:3" ht="26.25" thickBot="1">
      <c r="A262" s="31" t="s">
        <v>26</v>
      </c>
      <c r="B262" s="47" t="s">
        <v>133</v>
      </c>
      <c r="C262" s="77">
        <v>0</v>
      </c>
    </row>
    <row r="263" spans="1:3" s="2" customFormat="1" ht="13.5" thickBot="1">
      <c r="A263" s="12" t="s">
        <v>102</v>
      </c>
      <c r="B263" s="48" t="s">
        <v>103</v>
      </c>
      <c r="C263" s="14">
        <f>SUM(C271,C268)</f>
        <v>372784.75</v>
      </c>
    </row>
    <row r="264" spans="1:3" s="2" customFormat="1" ht="12.75">
      <c r="A264" s="64"/>
      <c r="B264" s="65" t="s">
        <v>173</v>
      </c>
      <c r="C264" s="66">
        <f>SUM(C272,C269)</f>
        <v>372784.75</v>
      </c>
    </row>
    <row r="265" spans="1:3" s="1" customFormat="1" ht="12.75">
      <c r="A265" s="37" t="s">
        <v>230</v>
      </c>
      <c r="B265" s="50" t="s">
        <v>231</v>
      </c>
      <c r="C265" s="76">
        <f>SUM(C266)</f>
        <v>0</v>
      </c>
    </row>
    <row r="266" spans="1:3" s="2" customFormat="1" ht="12.75">
      <c r="A266" s="28"/>
      <c r="B266" s="44" t="s">
        <v>173</v>
      </c>
      <c r="C266" s="75">
        <f>SUM(C267)</f>
        <v>0</v>
      </c>
    </row>
    <row r="267" spans="1:3" ht="12.75">
      <c r="A267" s="30" t="s">
        <v>232</v>
      </c>
      <c r="B267" s="46" t="s">
        <v>233</v>
      </c>
      <c r="C267" s="68">
        <v>0</v>
      </c>
    </row>
    <row r="268" spans="1:3" s="1" customFormat="1" ht="12.75">
      <c r="A268" s="37" t="s">
        <v>210</v>
      </c>
      <c r="B268" s="50" t="s">
        <v>211</v>
      </c>
      <c r="C268" s="76">
        <f>SUM(C270)</f>
        <v>200000</v>
      </c>
    </row>
    <row r="269" spans="1:3" s="2" customFormat="1" ht="12.75">
      <c r="A269" s="28"/>
      <c r="B269" s="44" t="s">
        <v>173</v>
      </c>
      <c r="C269" s="75">
        <f>SUM(C270)</f>
        <v>200000</v>
      </c>
    </row>
    <row r="270" spans="1:3" ht="12.75">
      <c r="A270" s="30" t="s">
        <v>212</v>
      </c>
      <c r="B270" s="46" t="s">
        <v>213</v>
      </c>
      <c r="C270" s="68">
        <v>200000</v>
      </c>
    </row>
    <row r="271" spans="1:3" s="1" customFormat="1" ht="12.75">
      <c r="A271" s="37" t="s">
        <v>104</v>
      </c>
      <c r="B271" s="50" t="s">
        <v>105</v>
      </c>
      <c r="C271" s="76">
        <f>SUM(C273:C274)</f>
        <v>172784.75</v>
      </c>
    </row>
    <row r="272" spans="1:3" s="2" customFormat="1" ht="12.75">
      <c r="A272" s="28"/>
      <c r="B272" s="44" t="s">
        <v>173</v>
      </c>
      <c r="C272" s="75">
        <f>SUM(C273:C274)</f>
        <v>172784.75</v>
      </c>
    </row>
    <row r="273" spans="1:3" s="2" customFormat="1" ht="25.5">
      <c r="A273" s="33" t="s">
        <v>5</v>
      </c>
      <c r="B273" s="51" t="s">
        <v>111</v>
      </c>
      <c r="C273" s="81">
        <v>0</v>
      </c>
    </row>
    <row r="274" spans="1:3" ht="13.5" thickBot="1">
      <c r="A274" s="41" t="s">
        <v>1</v>
      </c>
      <c r="B274" s="61" t="s">
        <v>110</v>
      </c>
      <c r="C274" s="69">
        <v>172784.75</v>
      </c>
    </row>
    <row r="275" spans="1:3" s="2" customFormat="1" ht="13.5" thickBot="1">
      <c r="A275" s="12" t="s">
        <v>106</v>
      </c>
      <c r="B275" s="48" t="s">
        <v>107</v>
      </c>
      <c r="C275" s="14">
        <f>SUM(C280,C277)</f>
        <v>0</v>
      </c>
    </row>
    <row r="276" spans="1:3" s="2" customFormat="1" ht="12.75">
      <c r="A276" s="28"/>
      <c r="B276" s="44" t="s">
        <v>173</v>
      </c>
      <c r="C276" s="75">
        <f>SUM(C281,C279)</f>
        <v>0</v>
      </c>
    </row>
    <row r="277" spans="1:3" ht="12.75">
      <c r="A277" s="39" t="s">
        <v>227</v>
      </c>
      <c r="B277" s="53" t="s">
        <v>228</v>
      </c>
      <c r="C277" s="80">
        <f>SUM(C278)</f>
        <v>0</v>
      </c>
    </row>
    <row r="278" spans="1:3" s="2" customFormat="1" ht="12.75">
      <c r="A278" s="28"/>
      <c r="B278" s="44" t="s">
        <v>173</v>
      </c>
      <c r="C278" s="75">
        <f>SUM(C279)</f>
        <v>0</v>
      </c>
    </row>
    <row r="279" spans="1:3" ht="13.5" thickBot="1">
      <c r="A279" s="41" t="s">
        <v>1</v>
      </c>
      <c r="B279" s="61" t="s">
        <v>110</v>
      </c>
      <c r="C279" s="69">
        <v>0</v>
      </c>
    </row>
    <row r="280" spans="1:3" ht="12.75">
      <c r="A280" s="39" t="s">
        <v>187</v>
      </c>
      <c r="B280" s="53" t="s">
        <v>188</v>
      </c>
      <c r="C280" s="80">
        <f>SUM(C281)</f>
        <v>0</v>
      </c>
    </row>
    <row r="281" spans="1:3" s="2" customFormat="1" ht="12.75">
      <c r="A281" s="28"/>
      <c r="B281" s="44" t="s">
        <v>173</v>
      </c>
      <c r="C281" s="75">
        <f>SUM(C282:C282)</f>
        <v>0</v>
      </c>
    </row>
    <row r="282" spans="1:3" s="2" customFormat="1" ht="60.75" thickBot="1">
      <c r="A282" s="103" t="s">
        <v>0</v>
      </c>
      <c r="B282" s="104" t="s">
        <v>176</v>
      </c>
      <c r="C282" s="106">
        <v>0</v>
      </c>
    </row>
    <row r="283" spans="1:3" ht="13.5" hidden="1" thickBot="1">
      <c r="A283" s="42"/>
      <c r="B283" s="43"/>
      <c r="C283" s="88"/>
    </row>
    <row r="284" spans="1:3" s="2" customFormat="1" ht="13.5" thickBot="1">
      <c r="A284" s="12" t="s">
        <v>214</v>
      </c>
      <c r="B284" s="48" t="s">
        <v>215</v>
      </c>
      <c r="C284" s="14">
        <f>SUM(C286)</f>
        <v>0</v>
      </c>
    </row>
    <row r="285" spans="1:3" s="2" customFormat="1" ht="12.75">
      <c r="A285" s="28"/>
      <c r="B285" s="44" t="s">
        <v>173</v>
      </c>
      <c r="C285" s="75">
        <f>SUM(C287)</f>
        <v>0</v>
      </c>
    </row>
    <row r="286" spans="1:3" ht="12.75">
      <c r="A286" s="39" t="s">
        <v>216</v>
      </c>
      <c r="B286" s="53" t="s">
        <v>31</v>
      </c>
      <c r="C286" s="80">
        <f>SUM(C287)</f>
        <v>0</v>
      </c>
    </row>
    <row r="287" spans="1:3" s="2" customFormat="1" ht="12.75">
      <c r="A287" s="28"/>
      <c r="B287" s="44" t="s">
        <v>173</v>
      </c>
      <c r="C287" s="75">
        <f>SUM(C288:C289)</f>
        <v>0</v>
      </c>
    </row>
    <row r="288" spans="1:3" s="2" customFormat="1" ht="25.5">
      <c r="A288" s="33" t="s">
        <v>217</v>
      </c>
      <c r="B288" s="51" t="s">
        <v>218</v>
      </c>
      <c r="C288" s="87">
        <v>0</v>
      </c>
    </row>
    <row r="289" spans="1:3" s="2" customFormat="1" ht="12.75">
      <c r="A289" s="33" t="s">
        <v>1</v>
      </c>
      <c r="B289" s="46" t="s">
        <v>110</v>
      </c>
      <c r="C289" s="87"/>
    </row>
    <row r="290" spans="1:3" s="2" customFormat="1" ht="13.5" thickBot="1">
      <c r="A290" s="107"/>
      <c r="B290" s="108"/>
      <c r="C290" s="109"/>
    </row>
    <row r="291" spans="1:3" s="19" customFormat="1" ht="30" customHeight="1" thickBot="1">
      <c r="A291" s="125" t="s">
        <v>178</v>
      </c>
      <c r="B291" s="126"/>
      <c r="C291" s="91">
        <f>SUM(C294,C299,C304,C316,C321,C326,C312)</f>
        <v>15076120</v>
      </c>
    </row>
    <row r="292" spans="1:3" s="2" customFormat="1" ht="12.75">
      <c r="A292" s="62" t="s">
        <v>170</v>
      </c>
      <c r="B292" s="90" t="s">
        <v>175</v>
      </c>
      <c r="C292" s="74">
        <f>SUM(C295,C300,C305,C317,C322,C327,C314)</f>
        <v>15076120</v>
      </c>
    </row>
    <row r="293" spans="1:3" s="2" customFormat="1" ht="13.5" thickBot="1">
      <c r="A293" s="28"/>
      <c r="B293" s="26" t="s">
        <v>189</v>
      </c>
      <c r="C293" s="75">
        <v>0</v>
      </c>
    </row>
    <row r="294" spans="1:3" s="2" customFormat="1" ht="13.5" thickBot="1">
      <c r="A294" s="12" t="s">
        <v>28</v>
      </c>
      <c r="B294" s="13" t="s">
        <v>29</v>
      </c>
      <c r="C294" s="14">
        <f>SUM(C296)</f>
        <v>0</v>
      </c>
    </row>
    <row r="295" spans="1:3" s="2" customFormat="1" ht="12.75">
      <c r="A295" s="28"/>
      <c r="B295" s="26" t="s">
        <v>173</v>
      </c>
      <c r="C295" s="75">
        <f>SUM(C297)</f>
        <v>0</v>
      </c>
    </row>
    <row r="296" spans="1:3" s="1" customFormat="1" ht="12.75">
      <c r="A296" s="40" t="s">
        <v>30</v>
      </c>
      <c r="B296" s="56" t="s">
        <v>31</v>
      </c>
      <c r="C296" s="67">
        <f>SUM(C298)</f>
        <v>0</v>
      </c>
    </row>
    <row r="297" spans="1:3" s="2" customFormat="1" ht="12.75">
      <c r="A297" s="28"/>
      <c r="B297" s="44" t="s">
        <v>173</v>
      </c>
      <c r="C297" s="75">
        <f>SUM(C298)</f>
        <v>0</v>
      </c>
    </row>
    <row r="298" spans="1:3" ht="51.75" thickBot="1">
      <c r="A298" s="30" t="s">
        <v>144</v>
      </c>
      <c r="B298" s="46" t="s">
        <v>145</v>
      </c>
      <c r="C298" s="89">
        <v>0</v>
      </c>
    </row>
    <row r="299" spans="1:3" s="2" customFormat="1" ht="13.5" thickBot="1">
      <c r="A299" s="15" t="s">
        <v>42</v>
      </c>
      <c r="B299" s="55" t="s">
        <v>43</v>
      </c>
      <c r="C299" s="14">
        <f>SUM(C301)</f>
        <v>369000</v>
      </c>
    </row>
    <row r="300" spans="1:3" s="2" customFormat="1" ht="12.75">
      <c r="A300" s="64"/>
      <c r="B300" s="65" t="s">
        <v>173</v>
      </c>
      <c r="C300" s="66">
        <f>SUM(C302)</f>
        <v>369000</v>
      </c>
    </row>
    <row r="301" spans="1:3" s="1" customFormat="1" ht="12.75">
      <c r="A301" s="32" t="s">
        <v>146</v>
      </c>
      <c r="B301" s="49" t="s">
        <v>147</v>
      </c>
      <c r="C301" s="67">
        <f>SUM(C303)</f>
        <v>369000</v>
      </c>
    </row>
    <row r="302" spans="1:3" s="2" customFormat="1" ht="12.75">
      <c r="A302" s="28"/>
      <c r="B302" s="44" t="s">
        <v>173</v>
      </c>
      <c r="C302" s="75">
        <f>SUM(C303)</f>
        <v>369000</v>
      </c>
    </row>
    <row r="303" spans="1:3" ht="39" thickBot="1">
      <c r="A303" s="113" t="s">
        <v>148</v>
      </c>
      <c r="B303" s="92" t="s">
        <v>149</v>
      </c>
      <c r="C303" s="69">
        <v>369000</v>
      </c>
    </row>
    <row r="304" spans="1:3" s="2" customFormat="1" ht="26.25" thickBot="1">
      <c r="A304" s="12" t="s">
        <v>152</v>
      </c>
      <c r="B304" s="48" t="s">
        <v>153</v>
      </c>
      <c r="C304" s="14">
        <f>SUM(C306,C309)</f>
        <v>10120</v>
      </c>
    </row>
    <row r="305" spans="1:3" s="2" customFormat="1" ht="12.75">
      <c r="A305" s="28"/>
      <c r="B305" s="44" t="s">
        <v>173</v>
      </c>
      <c r="C305" s="75">
        <f>SUM(C307,C310)</f>
        <v>10120</v>
      </c>
    </row>
    <row r="306" spans="1:3" s="1" customFormat="1" ht="25.5">
      <c r="A306" s="32" t="s">
        <v>150</v>
      </c>
      <c r="B306" s="49" t="s">
        <v>151</v>
      </c>
      <c r="C306" s="67">
        <f>SUM(C308)</f>
        <v>10120</v>
      </c>
    </row>
    <row r="307" spans="1:3" s="2" customFormat="1" ht="12.75">
      <c r="A307" s="28"/>
      <c r="B307" s="44" t="s">
        <v>173</v>
      </c>
      <c r="C307" s="75">
        <f>SUM(C308)</f>
        <v>10120</v>
      </c>
    </row>
    <row r="308" spans="1:3" ht="38.25">
      <c r="A308" s="33" t="s">
        <v>144</v>
      </c>
      <c r="B308" s="51" t="s">
        <v>149</v>
      </c>
      <c r="C308" s="81">
        <v>10120</v>
      </c>
    </row>
    <row r="309" spans="1:3" ht="12.75">
      <c r="A309" s="39" t="s">
        <v>179</v>
      </c>
      <c r="B309" s="53" t="s">
        <v>180</v>
      </c>
      <c r="C309" s="80">
        <f>SUM(C310)</f>
        <v>0</v>
      </c>
    </row>
    <row r="310" spans="1:3" s="2" customFormat="1" ht="12.75">
      <c r="A310" s="28"/>
      <c r="B310" s="44" t="s">
        <v>173</v>
      </c>
      <c r="C310" s="75">
        <f>SUM(C311)</f>
        <v>0</v>
      </c>
    </row>
    <row r="311" spans="1:3" ht="39" thickBot="1">
      <c r="A311" s="33" t="s">
        <v>144</v>
      </c>
      <c r="B311" s="51" t="s">
        <v>149</v>
      </c>
      <c r="C311" s="81">
        <v>0</v>
      </c>
    </row>
    <row r="312" spans="1:3" s="2" customFormat="1" ht="13.5" thickBot="1">
      <c r="A312" s="12" t="s">
        <v>181</v>
      </c>
      <c r="B312" s="48" t="s">
        <v>182</v>
      </c>
      <c r="C312" s="14">
        <f>SUM(C313)</f>
        <v>2000</v>
      </c>
    </row>
    <row r="313" spans="1:3" s="1" customFormat="1" ht="12.75">
      <c r="A313" s="35" t="s">
        <v>183</v>
      </c>
      <c r="B313" s="56" t="s">
        <v>184</v>
      </c>
      <c r="C313" s="67">
        <f>SUM(C314)</f>
        <v>2000</v>
      </c>
    </row>
    <row r="314" spans="1:3" s="2" customFormat="1" ht="12.75">
      <c r="A314" s="28"/>
      <c r="B314" s="44" t="s">
        <v>173</v>
      </c>
      <c r="C314" s="82">
        <f>SUM(C315)</f>
        <v>2000</v>
      </c>
    </row>
    <row r="315" spans="1:3" s="2" customFormat="1" ht="39" thickBot="1">
      <c r="A315" s="38" t="s">
        <v>144</v>
      </c>
      <c r="B315" s="58" t="s">
        <v>149</v>
      </c>
      <c r="C315" s="83">
        <v>2000</v>
      </c>
    </row>
    <row r="316" spans="1:3" s="2" customFormat="1" ht="26.25" thickBot="1">
      <c r="A316" s="12" t="s">
        <v>47</v>
      </c>
      <c r="B316" s="48" t="s">
        <v>48</v>
      </c>
      <c r="C316" s="14">
        <f>SUM(C318)</f>
        <v>1000</v>
      </c>
    </row>
    <row r="317" spans="1:3" s="2" customFormat="1" ht="12.75">
      <c r="A317" s="28"/>
      <c r="B317" s="44" t="s">
        <v>173</v>
      </c>
      <c r="C317" s="75">
        <f>SUM(C319)</f>
        <v>1000</v>
      </c>
    </row>
    <row r="318" spans="1:3" s="1" customFormat="1" ht="12.75">
      <c r="A318" s="35" t="s">
        <v>49</v>
      </c>
      <c r="B318" s="56" t="s">
        <v>108</v>
      </c>
      <c r="C318" s="67">
        <f>SUM(C320)</f>
        <v>1000</v>
      </c>
    </row>
    <row r="319" spans="1:3" s="2" customFormat="1" ht="12.75">
      <c r="A319" s="28"/>
      <c r="B319" s="44" t="s">
        <v>173</v>
      </c>
      <c r="C319" s="75">
        <f>SUM(C320)</f>
        <v>1000</v>
      </c>
    </row>
    <row r="320" spans="1:3" ht="39" thickBot="1">
      <c r="A320" s="36">
        <v>2010</v>
      </c>
      <c r="B320" s="57" t="s">
        <v>149</v>
      </c>
      <c r="C320" s="84">
        <v>1000</v>
      </c>
    </row>
    <row r="321" spans="1:3" s="2" customFormat="1" ht="13.5" thickBot="1">
      <c r="A321" s="12" t="s">
        <v>155</v>
      </c>
      <c r="B321" s="48" t="s">
        <v>156</v>
      </c>
      <c r="C321" s="14">
        <f>SUM(C323)</f>
        <v>3000</v>
      </c>
    </row>
    <row r="322" spans="1:3" s="2" customFormat="1" ht="12.75">
      <c r="A322" s="28"/>
      <c r="B322" s="44" t="s">
        <v>173</v>
      </c>
      <c r="C322" s="75">
        <f>SUM(C324)</f>
        <v>3000</v>
      </c>
    </row>
    <row r="323" spans="1:3" s="1" customFormat="1" ht="12.75">
      <c r="A323" s="32" t="s">
        <v>157</v>
      </c>
      <c r="B323" s="49" t="s">
        <v>31</v>
      </c>
      <c r="C323" s="67">
        <f>SUM(C325)</f>
        <v>3000</v>
      </c>
    </row>
    <row r="324" spans="1:3" s="2" customFormat="1" ht="12.75">
      <c r="A324" s="28"/>
      <c r="B324" s="44" t="s">
        <v>173</v>
      </c>
      <c r="C324" s="75">
        <f>SUM(C325)</f>
        <v>3000</v>
      </c>
    </row>
    <row r="325" spans="1:3" ht="39" thickBot="1">
      <c r="A325" s="31" t="s">
        <v>144</v>
      </c>
      <c r="B325" s="47" t="s">
        <v>149</v>
      </c>
      <c r="C325" s="77">
        <v>3000</v>
      </c>
    </row>
    <row r="326" spans="1:3" s="2" customFormat="1" ht="13.5" thickBot="1">
      <c r="A326" s="12" t="s">
        <v>85</v>
      </c>
      <c r="B326" s="48" t="s">
        <v>86</v>
      </c>
      <c r="C326" s="14">
        <f>SUM(C328,C331,C334,C337,C340)</f>
        <v>14691000</v>
      </c>
    </row>
    <row r="327" spans="1:3" s="2" customFormat="1" ht="12.75">
      <c r="A327" s="28"/>
      <c r="B327" s="44" t="s">
        <v>173</v>
      </c>
      <c r="C327" s="75">
        <f>SUM(C329,C332,C335,C338,C341)</f>
        <v>14691000</v>
      </c>
    </row>
    <row r="328" spans="1:3" s="1" customFormat="1" ht="12.75">
      <c r="A328" s="32" t="s">
        <v>158</v>
      </c>
      <c r="B328" s="49" t="s">
        <v>159</v>
      </c>
      <c r="C328" s="67">
        <f>SUM(C330)</f>
        <v>527000</v>
      </c>
    </row>
    <row r="329" spans="1:3" s="2" customFormat="1" ht="12.75">
      <c r="A329" s="28"/>
      <c r="B329" s="44" t="s">
        <v>173</v>
      </c>
      <c r="C329" s="75">
        <f>SUM(C330)</f>
        <v>527000</v>
      </c>
    </row>
    <row r="330" spans="1:3" ht="38.25">
      <c r="A330" s="30" t="s">
        <v>144</v>
      </c>
      <c r="B330" s="46" t="s">
        <v>149</v>
      </c>
      <c r="C330" s="68">
        <v>527000</v>
      </c>
    </row>
    <row r="331" spans="1:3" s="1" customFormat="1" ht="38.25">
      <c r="A331" s="37" t="s">
        <v>160</v>
      </c>
      <c r="B331" s="50" t="s">
        <v>164</v>
      </c>
      <c r="C331" s="76">
        <f>SUM(C333:C333)</f>
        <v>14087000</v>
      </c>
    </row>
    <row r="332" spans="1:3" s="2" customFormat="1" ht="12.75">
      <c r="A332" s="28"/>
      <c r="B332" s="44" t="s">
        <v>173</v>
      </c>
      <c r="C332" s="75">
        <f>SUM(C333)</f>
        <v>14087000</v>
      </c>
    </row>
    <row r="333" spans="1:3" ht="38.25">
      <c r="A333" s="33" t="s">
        <v>144</v>
      </c>
      <c r="B333" s="51" t="s">
        <v>149</v>
      </c>
      <c r="C333" s="81">
        <v>14087000</v>
      </c>
    </row>
    <row r="334" spans="1:3" s="1" customFormat="1" ht="38.25">
      <c r="A334" s="37" t="s">
        <v>162</v>
      </c>
      <c r="B334" s="50" t="s">
        <v>165</v>
      </c>
      <c r="C334" s="76">
        <f>SUM(C336)</f>
        <v>29000</v>
      </c>
    </row>
    <row r="335" spans="1:3" s="2" customFormat="1" ht="12.75">
      <c r="A335" s="28"/>
      <c r="B335" s="44" t="s">
        <v>173</v>
      </c>
      <c r="C335" s="75">
        <f>SUM(C336)</f>
        <v>29000</v>
      </c>
    </row>
    <row r="336" spans="1:3" ht="38.25">
      <c r="A336" s="33" t="s">
        <v>144</v>
      </c>
      <c r="B336" s="51" t="s">
        <v>149</v>
      </c>
      <c r="C336" s="81">
        <v>29000</v>
      </c>
    </row>
    <row r="337" spans="1:3" s="1" customFormat="1" ht="25.5">
      <c r="A337" s="37" t="s">
        <v>87</v>
      </c>
      <c r="B337" s="50" t="s">
        <v>88</v>
      </c>
      <c r="C337" s="76">
        <f>SUM(C339)</f>
        <v>0</v>
      </c>
    </row>
    <row r="338" spans="1:3" s="2" customFormat="1" ht="12.75">
      <c r="A338" s="28"/>
      <c r="B338" s="44" t="s">
        <v>173</v>
      </c>
      <c r="C338" s="75">
        <f>SUM(C339)</f>
        <v>0</v>
      </c>
    </row>
    <row r="339" spans="1:3" ht="38.25">
      <c r="A339" s="30" t="s">
        <v>144</v>
      </c>
      <c r="B339" s="46" t="s">
        <v>149</v>
      </c>
      <c r="C339" s="68">
        <v>0</v>
      </c>
    </row>
    <row r="340" spans="1:3" ht="25.5">
      <c r="A340" s="37" t="s">
        <v>91</v>
      </c>
      <c r="B340" s="50" t="s">
        <v>92</v>
      </c>
      <c r="C340" s="76">
        <f>SUM(C342)</f>
        <v>48000</v>
      </c>
    </row>
    <row r="341" spans="1:3" s="2" customFormat="1" ht="12.75">
      <c r="A341" s="28"/>
      <c r="B341" s="44" t="s">
        <v>173</v>
      </c>
      <c r="C341" s="75">
        <f>SUM(C342)</f>
        <v>48000</v>
      </c>
    </row>
    <row r="342" spans="1:3" ht="39" thickBot="1">
      <c r="A342" s="41" t="s">
        <v>144</v>
      </c>
      <c r="B342" s="61" t="s">
        <v>149</v>
      </c>
      <c r="C342" s="69">
        <v>48000</v>
      </c>
    </row>
  </sheetData>
  <mergeCells count="11">
    <mergeCell ref="A291:B291"/>
    <mergeCell ref="A12:B12"/>
    <mergeCell ref="A14:B14"/>
    <mergeCell ref="C2:D2"/>
    <mergeCell ref="C3:D3"/>
    <mergeCell ref="C4:D4"/>
    <mergeCell ref="A6:C9"/>
    <mergeCell ref="A1:B5"/>
    <mergeCell ref="C5:D5"/>
    <mergeCell ref="A10:B10"/>
    <mergeCell ref="A11:B11"/>
  </mergeCells>
  <printOptions gridLines="1"/>
  <pageMargins left="0.73" right="0.31" top="0.984251968503937" bottom="0.984251968503937" header="0.51" footer="0.5118110236220472"/>
  <pageSetup horizontalDpi="600" verticalDpi="600" orientation="portrait" paperSize="9" scale="83" r:id="rId3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Długosz</cp:lastModifiedBy>
  <cp:lastPrinted>2009-12-31T07:34:15Z</cp:lastPrinted>
  <dcterms:created xsi:type="dcterms:W3CDTF">2007-08-08T06:55:08Z</dcterms:created>
  <dcterms:modified xsi:type="dcterms:W3CDTF">2009-12-31T07:35:12Z</dcterms:modified>
  <cp:category/>
  <cp:version/>
  <cp:contentType/>
  <cp:contentStatus/>
</cp:coreProperties>
</file>